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showInkAnnotation="0"/>
  <mc:AlternateContent xmlns:mc="http://schemas.openxmlformats.org/markup-compatibility/2006">
    <mc:Choice Requires="x15">
      <x15ac:absPath xmlns:x15ac="http://schemas.microsoft.com/office/spreadsheetml/2010/11/ac" url="/Volumes/unison/projects/2006-_JSCE/01_ダイバーシティ推進委員会/関連データ/統計/会員データ/分析結果/性別会員数の推移/"/>
    </mc:Choice>
  </mc:AlternateContent>
  <bookViews>
    <workbookView xWindow="4760" yWindow="1100" windowWidth="32620" windowHeight="21380" tabRatio="500" activeTab="1"/>
  </bookViews>
  <sheets>
    <sheet name="README" sheetId="4" r:id="rId1"/>
    <sheet name="年次" sheetId="1" r:id="rId2"/>
    <sheet name="生年齢別構成" sheetId="2" r:id="rId3"/>
    <sheet name="月次" sheetId="3" r:id="rId4"/>
  </sheets>
  <definedNames>
    <definedName name="_xlnm.Print_Area" localSheetId="3">月次!$B$1:$N$85</definedName>
    <definedName name="_xlnm.Print_Area" localSheetId="2">生年齢別構成!$I$47:$S$77</definedName>
    <definedName name="_xlnm.Print_Titles" localSheetId="3">月次!$5:$6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B3" i="1"/>
  <c r="K26" i="1"/>
  <c r="J26" i="1"/>
  <c r="I26" i="1"/>
  <c r="I25" i="1"/>
  <c r="I24" i="1"/>
  <c r="I23" i="1"/>
  <c r="I22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L160" i="3"/>
  <c r="K160" i="3"/>
  <c r="M160" i="3"/>
  <c r="J160" i="3"/>
  <c r="G160" i="3"/>
  <c r="L159" i="3"/>
  <c r="K159" i="3"/>
  <c r="M159" i="3"/>
  <c r="J159" i="3"/>
  <c r="G159" i="3"/>
  <c r="L158" i="3"/>
  <c r="K158" i="3"/>
  <c r="M158" i="3"/>
  <c r="J158" i="3"/>
  <c r="G158" i="3"/>
  <c r="M157" i="3"/>
  <c r="J157" i="3"/>
  <c r="G157" i="3"/>
  <c r="L156" i="3"/>
  <c r="K156" i="3"/>
  <c r="M156" i="3"/>
  <c r="J156" i="3"/>
  <c r="G156" i="3"/>
  <c r="L155" i="3"/>
  <c r="K155" i="3"/>
  <c r="M155" i="3"/>
  <c r="J155" i="3"/>
  <c r="G155" i="3"/>
  <c r="L154" i="3"/>
  <c r="K154" i="3"/>
  <c r="M154" i="3"/>
  <c r="J154" i="3"/>
  <c r="G154" i="3"/>
  <c r="L153" i="3"/>
  <c r="K153" i="3"/>
  <c r="M153" i="3"/>
  <c r="J153" i="3"/>
  <c r="G153" i="3"/>
  <c r="L152" i="3"/>
  <c r="K152" i="3"/>
  <c r="M152" i="3"/>
  <c r="J152" i="3"/>
  <c r="G152" i="3"/>
  <c r="L151" i="3"/>
  <c r="K151" i="3"/>
  <c r="M151" i="3"/>
  <c r="J151" i="3"/>
  <c r="G151" i="3"/>
  <c r="L150" i="3"/>
  <c r="K150" i="3"/>
  <c r="M150" i="3"/>
  <c r="J150" i="3"/>
  <c r="G150" i="3"/>
  <c r="L149" i="3"/>
  <c r="K149" i="3"/>
  <c r="M149" i="3"/>
  <c r="J149" i="3"/>
  <c r="G149" i="3"/>
  <c r="L148" i="3"/>
  <c r="K148" i="3"/>
  <c r="M148" i="3"/>
  <c r="J148" i="3"/>
  <c r="G148" i="3"/>
  <c r="L147" i="3"/>
  <c r="K147" i="3"/>
  <c r="M147" i="3"/>
  <c r="J147" i="3"/>
  <c r="G147" i="3"/>
  <c r="L146" i="3"/>
  <c r="K146" i="3"/>
  <c r="M146" i="3"/>
  <c r="J146" i="3"/>
  <c r="G146" i="3"/>
  <c r="L145" i="3"/>
  <c r="K145" i="3"/>
  <c r="M145" i="3"/>
  <c r="J145" i="3"/>
  <c r="G145" i="3"/>
  <c r="L144" i="3"/>
  <c r="K144" i="3"/>
  <c r="M144" i="3"/>
  <c r="J144" i="3"/>
  <c r="G144" i="3"/>
  <c r="L143" i="3"/>
  <c r="K143" i="3"/>
  <c r="M143" i="3"/>
  <c r="J143" i="3"/>
  <c r="G143" i="3"/>
  <c r="L142" i="3"/>
  <c r="K142" i="3"/>
  <c r="M142" i="3"/>
  <c r="J142" i="3"/>
  <c r="G142" i="3"/>
  <c r="L141" i="3"/>
  <c r="K141" i="3"/>
  <c r="M141" i="3"/>
  <c r="J141" i="3"/>
  <c r="G141" i="3"/>
  <c r="L140" i="3"/>
  <c r="K140" i="3"/>
  <c r="M140" i="3"/>
  <c r="J140" i="3"/>
  <c r="G140" i="3"/>
  <c r="L139" i="3"/>
  <c r="K139" i="3"/>
  <c r="M139" i="3"/>
  <c r="J139" i="3"/>
  <c r="G139" i="3"/>
  <c r="L138" i="3"/>
  <c r="K138" i="3"/>
  <c r="M138" i="3"/>
  <c r="J138" i="3"/>
  <c r="G138" i="3"/>
  <c r="L137" i="3"/>
  <c r="K137" i="3"/>
  <c r="M137" i="3"/>
  <c r="J137" i="3"/>
  <c r="G137" i="3"/>
  <c r="L136" i="3"/>
  <c r="K136" i="3"/>
  <c r="M136" i="3"/>
  <c r="J136" i="3"/>
  <c r="G136" i="3"/>
  <c r="L135" i="3"/>
  <c r="K135" i="3"/>
  <c r="M135" i="3"/>
  <c r="J135" i="3"/>
  <c r="G135" i="3"/>
  <c r="L134" i="3"/>
  <c r="K134" i="3"/>
  <c r="M134" i="3"/>
  <c r="J134" i="3"/>
  <c r="G134" i="3"/>
  <c r="L133" i="3"/>
  <c r="K133" i="3"/>
  <c r="M133" i="3"/>
  <c r="J133" i="3"/>
  <c r="G133" i="3"/>
  <c r="L132" i="3"/>
  <c r="K132" i="3"/>
  <c r="M132" i="3"/>
  <c r="J132" i="3"/>
  <c r="G132" i="3"/>
  <c r="L131" i="3"/>
  <c r="K131" i="3"/>
  <c r="M131" i="3"/>
  <c r="J131" i="3"/>
  <c r="G131" i="3"/>
  <c r="L130" i="3"/>
  <c r="K130" i="3"/>
  <c r="M130" i="3"/>
  <c r="J130" i="3"/>
  <c r="G130" i="3"/>
  <c r="L129" i="3"/>
  <c r="K129" i="3"/>
  <c r="M129" i="3"/>
  <c r="J129" i="3"/>
  <c r="G129" i="3"/>
  <c r="L128" i="3"/>
  <c r="K128" i="3"/>
  <c r="M128" i="3"/>
  <c r="J128" i="3"/>
  <c r="G128" i="3"/>
  <c r="L127" i="3"/>
  <c r="K127" i="3"/>
  <c r="M127" i="3"/>
  <c r="J127" i="3"/>
  <c r="G127" i="3"/>
  <c r="L126" i="3"/>
  <c r="K126" i="3"/>
  <c r="M126" i="3"/>
  <c r="J126" i="3"/>
  <c r="G126" i="3"/>
  <c r="L125" i="3"/>
  <c r="K125" i="3"/>
  <c r="M125" i="3"/>
  <c r="J125" i="3"/>
  <c r="G125" i="3"/>
  <c r="L124" i="3"/>
  <c r="K124" i="3"/>
  <c r="M124" i="3"/>
  <c r="J124" i="3"/>
  <c r="G124" i="3"/>
  <c r="L123" i="3"/>
  <c r="K123" i="3"/>
  <c r="M123" i="3"/>
  <c r="J123" i="3"/>
  <c r="G123" i="3"/>
  <c r="L122" i="3"/>
  <c r="K122" i="3"/>
  <c r="M122" i="3"/>
  <c r="J122" i="3"/>
  <c r="G122" i="3"/>
  <c r="L121" i="3"/>
  <c r="K121" i="3"/>
  <c r="M121" i="3"/>
  <c r="J121" i="3"/>
  <c r="G121" i="3"/>
  <c r="L120" i="3"/>
  <c r="K120" i="3"/>
  <c r="M120" i="3"/>
  <c r="J120" i="3"/>
  <c r="G120" i="3"/>
  <c r="L119" i="3"/>
  <c r="K119" i="3"/>
  <c r="M119" i="3"/>
  <c r="J119" i="3"/>
  <c r="G119" i="3"/>
  <c r="L118" i="3"/>
  <c r="K118" i="3"/>
  <c r="M118" i="3"/>
  <c r="J118" i="3"/>
  <c r="G118" i="3"/>
  <c r="L117" i="3"/>
  <c r="K117" i="3"/>
  <c r="M117" i="3"/>
  <c r="J117" i="3"/>
  <c r="G117" i="3"/>
  <c r="L116" i="3"/>
  <c r="K116" i="3"/>
  <c r="M116" i="3"/>
  <c r="J116" i="3"/>
  <c r="G116" i="3"/>
  <c r="L115" i="3"/>
  <c r="K115" i="3"/>
  <c r="M115" i="3"/>
  <c r="J115" i="3"/>
  <c r="G115" i="3"/>
  <c r="L114" i="3"/>
  <c r="K114" i="3"/>
  <c r="M114" i="3"/>
  <c r="J114" i="3"/>
  <c r="G114" i="3"/>
  <c r="L113" i="3"/>
  <c r="K113" i="3"/>
  <c r="M113" i="3"/>
  <c r="J113" i="3"/>
  <c r="G113" i="3"/>
  <c r="L112" i="3"/>
  <c r="K112" i="3"/>
  <c r="M112" i="3"/>
  <c r="J112" i="3"/>
  <c r="G112" i="3"/>
  <c r="L111" i="3"/>
  <c r="K111" i="3"/>
  <c r="M111" i="3"/>
  <c r="J111" i="3"/>
  <c r="G111" i="3"/>
  <c r="L110" i="3"/>
  <c r="K110" i="3"/>
  <c r="M110" i="3"/>
  <c r="J110" i="3"/>
  <c r="G110" i="3"/>
  <c r="L109" i="3"/>
  <c r="K109" i="3"/>
  <c r="M109" i="3"/>
  <c r="J109" i="3"/>
  <c r="G109" i="3"/>
  <c r="L108" i="3"/>
  <c r="K108" i="3"/>
  <c r="M108" i="3"/>
  <c r="J108" i="3"/>
  <c r="G108" i="3"/>
  <c r="L107" i="3"/>
  <c r="K107" i="3"/>
  <c r="M107" i="3"/>
  <c r="J107" i="3"/>
  <c r="G107" i="3"/>
  <c r="L106" i="3"/>
  <c r="K106" i="3"/>
  <c r="M106" i="3"/>
  <c r="J106" i="3"/>
  <c r="G106" i="3"/>
  <c r="L105" i="3"/>
  <c r="K105" i="3"/>
  <c r="M105" i="3"/>
  <c r="J105" i="3"/>
  <c r="G105" i="3"/>
  <c r="L104" i="3"/>
  <c r="K104" i="3"/>
  <c r="M104" i="3"/>
  <c r="J104" i="3"/>
  <c r="G104" i="3"/>
  <c r="L103" i="3"/>
  <c r="K103" i="3"/>
  <c r="M103" i="3"/>
  <c r="J103" i="3"/>
  <c r="G103" i="3"/>
  <c r="L102" i="3"/>
  <c r="P102" i="3"/>
  <c r="K102" i="3"/>
  <c r="M102" i="3"/>
  <c r="J102" i="3"/>
  <c r="G102" i="3"/>
  <c r="L101" i="3"/>
  <c r="P101" i="3"/>
  <c r="K101" i="3"/>
  <c r="M101" i="3"/>
  <c r="J101" i="3"/>
  <c r="G101" i="3"/>
  <c r="L100" i="3"/>
  <c r="P100" i="3"/>
  <c r="K100" i="3"/>
  <c r="M100" i="3"/>
  <c r="J100" i="3"/>
  <c r="G100" i="3"/>
  <c r="L99" i="3"/>
  <c r="P99" i="3"/>
  <c r="K99" i="3"/>
  <c r="M99" i="3"/>
  <c r="J99" i="3"/>
  <c r="G99" i="3"/>
  <c r="L98" i="3"/>
  <c r="P98" i="3"/>
  <c r="K98" i="3"/>
  <c r="M98" i="3"/>
  <c r="J98" i="3"/>
  <c r="G98" i="3"/>
  <c r="L97" i="3"/>
  <c r="P97" i="3"/>
  <c r="K97" i="3"/>
  <c r="M97" i="3"/>
  <c r="J97" i="3"/>
  <c r="G97" i="3"/>
  <c r="L96" i="3"/>
  <c r="P96" i="3"/>
  <c r="K96" i="3"/>
  <c r="M96" i="3"/>
  <c r="J96" i="3"/>
  <c r="G96" i="3"/>
  <c r="L95" i="3"/>
  <c r="P95" i="3"/>
  <c r="K95" i="3"/>
  <c r="M95" i="3"/>
  <c r="J95" i="3"/>
  <c r="G95" i="3"/>
  <c r="L94" i="3"/>
  <c r="P94" i="3"/>
  <c r="K94" i="3"/>
  <c r="M94" i="3"/>
  <c r="J94" i="3"/>
  <c r="G94" i="3"/>
  <c r="L93" i="3"/>
  <c r="P93" i="3"/>
  <c r="K93" i="3"/>
  <c r="M93" i="3"/>
  <c r="J93" i="3"/>
  <c r="G93" i="3"/>
  <c r="L92" i="3"/>
  <c r="P92" i="3"/>
  <c r="K92" i="3"/>
  <c r="M92" i="3"/>
  <c r="J92" i="3"/>
  <c r="G92" i="3"/>
  <c r="L91" i="3"/>
  <c r="P91" i="3"/>
  <c r="K91" i="3"/>
  <c r="M91" i="3"/>
  <c r="J91" i="3"/>
  <c r="G91" i="3"/>
  <c r="L90" i="3"/>
  <c r="S90" i="3"/>
  <c r="R90" i="3"/>
  <c r="Q90" i="3"/>
  <c r="P90" i="3"/>
  <c r="K90" i="3"/>
  <c r="M90" i="3"/>
  <c r="J90" i="3"/>
  <c r="G90" i="3"/>
  <c r="L89" i="3"/>
  <c r="P89" i="3"/>
  <c r="K89" i="3"/>
  <c r="M89" i="3"/>
  <c r="J89" i="3"/>
  <c r="G89" i="3"/>
  <c r="L88" i="3"/>
  <c r="P88" i="3"/>
  <c r="K88" i="3"/>
  <c r="M88" i="3"/>
  <c r="J88" i="3"/>
  <c r="G88" i="3"/>
  <c r="L87" i="3"/>
  <c r="P87" i="3"/>
  <c r="K87" i="3"/>
  <c r="M87" i="3"/>
  <c r="J87" i="3"/>
  <c r="G87" i="3"/>
  <c r="L86" i="3"/>
  <c r="P86" i="3"/>
  <c r="K86" i="3"/>
  <c r="M86" i="3"/>
  <c r="J86" i="3"/>
  <c r="G86" i="3"/>
  <c r="L85" i="3"/>
  <c r="P85" i="3"/>
  <c r="K85" i="3"/>
  <c r="M85" i="3"/>
  <c r="J85" i="3"/>
  <c r="G85" i="3"/>
  <c r="L84" i="3"/>
  <c r="P84" i="3"/>
  <c r="K84" i="3"/>
  <c r="M84" i="3"/>
  <c r="J84" i="3"/>
  <c r="G84" i="3"/>
  <c r="L83" i="3"/>
  <c r="P83" i="3"/>
  <c r="K83" i="3"/>
  <c r="M83" i="3"/>
  <c r="J83" i="3"/>
  <c r="G83" i="3"/>
  <c r="L82" i="3"/>
  <c r="K82" i="3"/>
  <c r="M82" i="3"/>
  <c r="J82" i="3"/>
  <c r="G82" i="3"/>
  <c r="L81" i="3"/>
  <c r="K81" i="3"/>
  <c r="M81" i="3"/>
  <c r="J81" i="3"/>
  <c r="G81" i="3"/>
  <c r="L80" i="3"/>
  <c r="K80" i="3"/>
  <c r="M80" i="3"/>
  <c r="J80" i="3"/>
  <c r="G80" i="3"/>
  <c r="L79" i="3"/>
  <c r="K79" i="3"/>
  <c r="M79" i="3"/>
  <c r="J79" i="3"/>
  <c r="G79" i="3"/>
  <c r="L78" i="3"/>
  <c r="K78" i="3"/>
  <c r="M78" i="3"/>
  <c r="J78" i="3"/>
  <c r="G78" i="3"/>
  <c r="L77" i="3"/>
  <c r="K77" i="3"/>
  <c r="M77" i="3"/>
  <c r="J77" i="3"/>
  <c r="G77" i="3"/>
  <c r="L76" i="3"/>
  <c r="K76" i="3"/>
  <c r="M76" i="3"/>
  <c r="J76" i="3"/>
  <c r="G76" i="3"/>
  <c r="L75" i="3"/>
  <c r="K75" i="3"/>
  <c r="M75" i="3"/>
  <c r="J75" i="3"/>
  <c r="G75" i="3"/>
  <c r="L74" i="3"/>
  <c r="K74" i="3"/>
  <c r="M74" i="3"/>
  <c r="J74" i="3"/>
  <c r="G74" i="3"/>
  <c r="L73" i="3"/>
  <c r="K73" i="3"/>
  <c r="M73" i="3"/>
  <c r="J73" i="3"/>
  <c r="G73" i="3"/>
  <c r="L72" i="3"/>
  <c r="K72" i="3"/>
  <c r="M72" i="3"/>
  <c r="J72" i="3"/>
  <c r="G72" i="3"/>
  <c r="L71" i="3"/>
  <c r="K71" i="3"/>
  <c r="M71" i="3"/>
  <c r="J71" i="3"/>
  <c r="G71" i="3"/>
  <c r="L70" i="3"/>
  <c r="K70" i="3"/>
  <c r="M70" i="3"/>
  <c r="J70" i="3"/>
  <c r="G70" i="3"/>
  <c r="L69" i="3"/>
  <c r="K69" i="3"/>
  <c r="M69" i="3"/>
  <c r="J69" i="3"/>
  <c r="G69" i="3"/>
  <c r="L68" i="3"/>
  <c r="K68" i="3"/>
  <c r="M68" i="3"/>
  <c r="J68" i="3"/>
  <c r="G68" i="3"/>
  <c r="L67" i="3"/>
  <c r="K67" i="3"/>
  <c r="M67" i="3"/>
  <c r="J67" i="3"/>
  <c r="G67" i="3"/>
  <c r="L66" i="3"/>
  <c r="K66" i="3"/>
  <c r="M66" i="3"/>
  <c r="J66" i="3"/>
  <c r="G66" i="3"/>
  <c r="L65" i="3"/>
  <c r="K65" i="3"/>
  <c r="M65" i="3"/>
  <c r="J65" i="3"/>
  <c r="G65" i="3"/>
  <c r="L64" i="3"/>
  <c r="K64" i="3"/>
  <c r="M64" i="3"/>
  <c r="J64" i="3"/>
  <c r="G64" i="3"/>
  <c r="L63" i="3"/>
  <c r="K63" i="3"/>
  <c r="M63" i="3"/>
  <c r="J63" i="3"/>
  <c r="G63" i="3"/>
  <c r="L62" i="3"/>
  <c r="K62" i="3"/>
  <c r="M62" i="3"/>
  <c r="J62" i="3"/>
  <c r="G62" i="3"/>
  <c r="L61" i="3"/>
  <c r="K61" i="3"/>
  <c r="M61" i="3"/>
  <c r="J61" i="3"/>
  <c r="G61" i="3"/>
  <c r="L60" i="3"/>
  <c r="K60" i="3"/>
  <c r="M60" i="3"/>
  <c r="J60" i="3"/>
  <c r="G60" i="3"/>
  <c r="L59" i="3"/>
  <c r="K59" i="3"/>
  <c r="M59" i="3"/>
  <c r="J59" i="3"/>
  <c r="G59" i="3"/>
  <c r="L58" i="3"/>
  <c r="K58" i="3"/>
  <c r="M58" i="3"/>
  <c r="J58" i="3"/>
  <c r="G58" i="3"/>
  <c r="L57" i="3"/>
  <c r="K57" i="3"/>
  <c r="M57" i="3"/>
  <c r="J57" i="3"/>
  <c r="G57" i="3"/>
  <c r="L56" i="3"/>
  <c r="K56" i="3"/>
  <c r="M56" i="3"/>
  <c r="J56" i="3"/>
  <c r="G56" i="3"/>
  <c r="L55" i="3"/>
  <c r="K55" i="3"/>
  <c r="M55" i="3"/>
  <c r="J55" i="3"/>
  <c r="G55" i="3"/>
  <c r="L54" i="3"/>
  <c r="K54" i="3"/>
  <c r="M54" i="3"/>
  <c r="J54" i="3"/>
  <c r="G54" i="3"/>
  <c r="L53" i="3"/>
  <c r="K53" i="3"/>
  <c r="M53" i="3"/>
  <c r="J53" i="3"/>
  <c r="G53" i="3"/>
  <c r="L52" i="3"/>
  <c r="K52" i="3"/>
  <c r="M52" i="3"/>
  <c r="J52" i="3"/>
  <c r="G52" i="3"/>
  <c r="L51" i="3"/>
  <c r="K51" i="3"/>
  <c r="M51" i="3"/>
  <c r="J51" i="3"/>
  <c r="G51" i="3"/>
  <c r="L50" i="3"/>
  <c r="K50" i="3"/>
  <c r="M50" i="3"/>
  <c r="J50" i="3"/>
  <c r="G50" i="3"/>
  <c r="L49" i="3"/>
  <c r="K49" i="3"/>
  <c r="M49" i="3"/>
  <c r="J49" i="3"/>
  <c r="G49" i="3"/>
  <c r="L48" i="3"/>
  <c r="K48" i="3"/>
  <c r="M48" i="3"/>
  <c r="J48" i="3"/>
  <c r="G48" i="3"/>
  <c r="L47" i="3"/>
  <c r="K47" i="3"/>
  <c r="M47" i="3"/>
  <c r="J47" i="3"/>
  <c r="G47" i="3"/>
  <c r="L46" i="3"/>
  <c r="K46" i="3"/>
  <c r="M46" i="3"/>
  <c r="J46" i="3"/>
  <c r="G46" i="3"/>
  <c r="L45" i="3"/>
  <c r="K45" i="3"/>
  <c r="M45" i="3"/>
  <c r="J45" i="3"/>
  <c r="G45" i="3"/>
  <c r="L44" i="3"/>
  <c r="K44" i="3"/>
  <c r="M44" i="3"/>
  <c r="J44" i="3"/>
  <c r="G44" i="3"/>
  <c r="L43" i="3"/>
  <c r="K43" i="3"/>
  <c r="M43" i="3"/>
  <c r="J43" i="3"/>
  <c r="G43" i="3"/>
  <c r="L42" i="3"/>
  <c r="K42" i="3"/>
  <c r="M42" i="3"/>
  <c r="J42" i="3"/>
  <c r="G42" i="3"/>
  <c r="L41" i="3"/>
  <c r="K41" i="3"/>
  <c r="M41" i="3"/>
  <c r="J41" i="3"/>
  <c r="G41" i="3"/>
  <c r="L40" i="3"/>
  <c r="K40" i="3"/>
  <c r="M40" i="3"/>
  <c r="J40" i="3"/>
  <c r="G40" i="3"/>
  <c r="L39" i="3"/>
  <c r="K39" i="3"/>
  <c r="M39" i="3"/>
  <c r="J39" i="3"/>
  <c r="G39" i="3"/>
  <c r="L38" i="3"/>
  <c r="K38" i="3"/>
  <c r="M38" i="3"/>
  <c r="J38" i="3"/>
  <c r="G38" i="3"/>
  <c r="L37" i="3"/>
  <c r="K37" i="3"/>
  <c r="M37" i="3"/>
  <c r="J37" i="3"/>
  <c r="G37" i="3"/>
  <c r="L36" i="3"/>
  <c r="K36" i="3"/>
  <c r="M36" i="3"/>
  <c r="J36" i="3"/>
  <c r="G36" i="3"/>
  <c r="L35" i="3"/>
  <c r="K35" i="3"/>
  <c r="M35" i="3"/>
  <c r="J35" i="3"/>
  <c r="G35" i="3"/>
  <c r="L34" i="3"/>
  <c r="K34" i="3"/>
  <c r="M34" i="3"/>
  <c r="J34" i="3"/>
  <c r="G34" i="3"/>
  <c r="L33" i="3"/>
  <c r="K33" i="3"/>
  <c r="M33" i="3"/>
  <c r="J33" i="3"/>
  <c r="G33" i="3"/>
  <c r="L32" i="3"/>
  <c r="K32" i="3"/>
  <c r="M32" i="3"/>
  <c r="J32" i="3"/>
  <c r="G32" i="3"/>
  <c r="L31" i="3"/>
  <c r="K31" i="3"/>
  <c r="M31" i="3"/>
  <c r="J31" i="3"/>
  <c r="G31" i="3"/>
  <c r="L30" i="3"/>
  <c r="K30" i="3"/>
  <c r="M30" i="3"/>
  <c r="J30" i="3"/>
  <c r="G30" i="3"/>
  <c r="L29" i="3"/>
  <c r="K29" i="3"/>
  <c r="M29" i="3"/>
  <c r="J29" i="3"/>
  <c r="G29" i="3"/>
  <c r="L28" i="3"/>
  <c r="K28" i="3"/>
  <c r="M28" i="3"/>
  <c r="J28" i="3"/>
  <c r="G28" i="3"/>
  <c r="L27" i="3"/>
  <c r="K27" i="3"/>
  <c r="M27" i="3"/>
  <c r="J27" i="3"/>
  <c r="G27" i="3"/>
  <c r="L26" i="3"/>
  <c r="K26" i="3"/>
  <c r="M26" i="3"/>
  <c r="J26" i="3"/>
  <c r="G26" i="3"/>
  <c r="L25" i="3"/>
  <c r="K25" i="3"/>
  <c r="M25" i="3"/>
  <c r="J25" i="3"/>
  <c r="G25" i="3"/>
  <c r="L24" i="3"/>
  <c r="K24" i="3"/>
  <c r="M24" i="3"/>
  <c r="J24" i="3"/>
  <c r="G24" i="3"/>
  <c r="L23" i="3"/>
  <c r="K23" i="3"/>
  <c r="M23" i="3"/>
  <c r="J23" i="3"/>
  <c r="G23" i="3"/>
  <c r="L22" i="3"/>
  <c r="K22" i="3"/>
  <c r="M22" i="3"/>
  <c r="J22" i="3"/>
  <c r="G22" i="3"/>
  <c r="L21" i="3"/>
  <c r="K21" i="3"/>
  <c r="M21" i="3"/>
  <c r="J21" i="3"/>
  <c r="G21" i="3"/>
  <c r="L20" i="3"/>
  <c r="K20" i="3"/>
  <c r="M20" i="3"/>
  <c r="J20" i="3"/>
  <c r="G20" i="3"/>
  <c r="L19" i="3"/>
  <c r="K19" i="3"/>
  <c r="M19" i="3"/>
  <c r="J19" i="3"/>
  <c r="G19" i="3"/>
  <c r="L18" i="3"/>
  <c r="K18" i="3"/>
  <c r="M18" i="3"/>
  <c r="J18" i="3"/>
  <c r="G18" i="3"/>
  <c r="L17" i="3"/>
  <c r="K17" i="3"/>
  <c r="M17" i="3"/>
  <c r="J17" i="3"/>
  <c r="G17" i="3"/>
  <c r="L16" i="3"/>
  <c r="K16" i="3"/>
  <c r="M16" i="3"/>
  <c r="J16" i="3"/>
  <c r="G16" i="3"/>
  <c r="L15" i="3"/>
  <c r="K15" i="3"/>
  <c r="M15" i="3"/>
  <c r="J15" i="3"/>
  <c r="G15" i="3"/>
  <c r="L14" i="3"/>
  <c r="K14" i="3"/>
  <c r="M14" i="3"/>
  <c r="J14" i="3"/>
  <c r="G14" i="3"/>
  <c r="L13" i="3"/>
  <c r="K13" i="3"/>
  <c r="M13" i="3"/>
  <c r="J13" i="3"/>
  <c r="G13" i="3"/>
  <c r="L12" i="3"/>
  <c r="K12" i="3"/>
  <c r="M12" i="3"/>
  <c r="J12" i="3"/>
  <c r="G12" i="3"/>
  <c r="L11" i="3"/>
  <c r="K11" i="3"/>
  <c r="M11" i="3"/>
  <c r="J11" i="3"/>
  <c r="G11" i="3"/>
  <c r="L10" i="3"/>
  <c r="K10" i="3"/>
  <c r="M10" i="3"/>
  <c r="J10" i="3"/>
  <c r="G10" i="3"/>
  <c r="L9" i="3"/>
  <c r="K9" i="3"/>
  <c r="M9" i="3"/>
  <c r="J9" i="3"/>
  <c r="G9" i="3"/>
  <c r="G7" i="1"/>
  <c r="G30" i="1"/>
  <c r="C53" i="1"/>
  <c r="C54" i="1"/>
  <c r="C55" i="1"/>
  <c r="D53" i="1"/>
  <c r="D54" i="1"/>
  <c r="D55" i="1"/>
  <c r="E55" i="1"/>
  <c r="E60" i="1"/>
  <c r="D60" i="1"/>
  <c r="C60" i="1"/>
  <c r="E54" i="1"/>
  <c r="E59" i="1"/>
  <c r="D59" i="1"/>
  <c r="C59" i="1"/>
  <c r="E53" i="1"/>
  <c r="E58" i="1"/>
  <c r="D58" i="1"/>
  <c r="C58" i="1"/>
  <c r="C30" i="1"/>
  <c r="F30" i="1"/>
  <c r="E30" i="1"/>
  <c r="D30" i="1"/>
  <c r="C19" i="2"/>
  <c r="F6" i="2"/>
  <c r="F5" i="2"/>
  <c r="B19" i="2"/>
  <c r="E5" i="2"/>
  <c r="G8" i="1"/>
  <c r="G31" i="1"/>
  <c r="F31" i="1"/>
  <c r="E31" i="1"/>
  <c r="D31" i="1"/>
  <c r="C31" i="1"/>
  <c r="E15" i="2"/>
  <c r="F54" i="1"/>
  <c r="F55" i="1"/>
  <c r="F53" i="1"/>
  <c r="C49" i="1"/>
  <c r="G49" i="1"/>
  <c r="F49" i="1"/>
  <c r="E49" i="1"/>
  <c r="D49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F15" i="2"/>
  <c r="F17" i="2"/>
  <c r="F14" i="2"/>
  <c r="F9" i="2"/>
  <c r="E13" i="2"/>
  <c r="F12" i="2"/>
  <c r="F16" i="2"/>
  <c r="E8" i="2"/>
  <c r="E16" i="2"/>
  <c r="E12" i="2"/>
  <c r="E7" i="2"/>
  <c r="G7" i="2"/>
  <c r="D19" i="2"/>
  <c r="F10" i="2"/>
  <c r="F13" i="2"/>
  <c r="E9" i="2"/>
  <c r="E17" i="2"/>
  <c r="E11" i="2"/>
  <c r="E6" i="2"/>
  <c r="F7" i="2"/>
  <c r="H7" i="2"/>
  <c r="F18" i="2"/>
  <c r="F8" i="2"/>
  <c r="F11" i="2"/>
  <c r="E14" i="2"/>
  <c r="E18" i="2"/>
  <c r="E10" i="2"/>
  <c r="G10" i="2"/>
</calcChain>
</file>

<file path=xl/sharedStrings.xml><?xml version="1.0" encoding="utf-8"?>
<sst xmlns="http://schemas.openxmlformats.org/spreadsheetml/2006/main" count="252" uniqueCount="184">
  <si>
    <t>正会員男性</t>
  </si>
  <si>
    <t>正会員女性</t>
  </si>
  <si>
    <t>学生会員男性</t>
  </si>
  <si>
    <t>学生会員女性</t>
  </si>
  <si>
    <t>全会員</t>
  </si>
  <si>
    <t>土木学会会員数の推移</t>
    <rPh sb="0" eb="4">
      <t>ドボクガッカイ</t>
    </rPh>
    <rPh sb="4" eb="7">
      <t>カイインスウ</t>
    </rPh>
    <rPh sb="8" eb="10">
      <t>スイイ</t>
    </rPh>
    <phoneticPr fontId="3"/>
  </si>
  <si>
    <t>正会員</t>
    <rPh sb="0" eb="3">
      <t>セイカイイｎ</t>
    </rPh>
    <phoneticPr fontId="3"/>
  </si>
  <si>
    <t>学生会員</t>
    <rPh sb="0" eb="2">
      <t>ガクセイ</t>
    </rPh>
    <rPh sb="2" eb="4">
      <t>カイイｎ</t>
    </rPh>
    <phoneticPr fontId="3"/>
  </si>
  <si>
    <t>全会員</t>
    <rPh sb="0" eb="3">
      <t>ゼンカイイｎ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</si>
  <si>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</si>
  <si>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</si>
  <si>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*自然退会処理後の数値</t>
    <rPh sb="1" eb="3">
      <t>シゼンタイカイ</t>
    </rPh>
    <rPh sb="3" eb="5">
      <t>タイカイ</t>
    </rPh>
    <rPh sb="5" eb="7">
      <t>ショリゴ</t>
    </rPh>
    <rPh sb="7" eb="8">
      <t>ノチ</t>
    </rPh>
    <rPh sb="9" eb="11">
      <t>スウチ</t>
    </rPh>
    <phoneticPr fontId="6"/>
  </si>
  <si>
    <t>土木学会個人会員・学生会員年齢構成</t>
    <rPh sb="0" eb="4">
      <t>ドボクガッカイ</t>
    </rPh>
    <rPh sb="4" eb="6">
      <t>コジン</t>
    </rPh>
    <rPh sb="6" eb="8">
      <t>ジョセイカイイン</t>
    </rPh>
    <rPh sb="9" eb="11">
      <t>ガクセイ</t>
    </rPh>
    <rPh sb="11" eb="13">
      <t>カイイン</t>
    </rPh>
    <rPh sb="13" eb="15">
      <t>ネンレイ</t>
    </rPh>
    <rPh sb="15" eb="17">
      <t>コウセイ</t>
    </rPh>
    <phoneticPr fontId="5"/>
  </si>
  <si>
    <t>男性会員</t>
    <rPh sb="0" eb="2">
      <t>ダンセイ</t>
    </rPh>
    <rPh sb="2" eb="4">
      <t>カイイン</t>
    </rPh>
    <phoneticPr fontId="5"/>
  </si>
  <si>
    <t>女性会員</t>
    <rPh sb="0" eb="2">
      <t>ジョセイ</t>
    </rPh>
    <rPh sb="2" eb="4">
      <t>カイイン</t>
    </rPh>
    <phoneticPr fontId="5"/>
  </si>
  <si>
    <t>男性</t>
    <rPh sb="0" eb="2">
      <t>ダンセイ</t>
    </rPh>
    <phoneticPr fontId="6"/>
  </si>
  <si>
    <t>女性</t>
    <rPh sb="0" eb="2">
      <t>ジョセイ</t>
    </rPh>
    <phoneticPr fontId="6"/>
  </si>
  <si>
    <t>19歳以下</t>
    <rPh sb="2" eb="3">
      <t>サイ</t>
    </rPh>
    <rPh sb="3" eb="5">
      <t>イカ</t>
    </rPh>
    <phoneticPr fontId="5"/>
  </si>
  <si>
    <t>20〜24歳</t>
    <rPh sb="5" eb="6">
      <t>サイ</t>
    </rPh>
    <phoneticPr fontId="5"/>
  </si>
  <si>
    <t>25〜29歳</t>
    <rPh sb="5" eb="6">
      <t>サイ</t>
    </rPh>
    <phoneticPr fontId="5"/>
  </si>
  <si>
    <t>30〜34歳</t>
    <rPh sb="5" eb="6">
      <t>サイ</t>
    </rPh>
    <phoneticPr fontId="5"/>
  </si>
  <si>
    <t>35〜39歳</t>
    <rPh sb="5" eb="6">
      <t>サイ</t>
    </rPh>
    <phoneticPr fontId="5"/>
  </si>
  <si>
    <t>40〜44歳</t>
    <rPh sb="5" eb="6">
      <t>サイ</t>
    </rPh>
    <phoneticPr fontId="5"/>
  </si>
  <si>
    <t>45〜49歳</t>
    <rPh sb="5" eb="6">
      <t>サイ</t>
    </rPh>
    <phoneticPr fontId="5"/>
  </si>
  <si>
    <t>50〜54歳</t>
    <rPh sb="5" eb="6">
      <t>サイ</t>
    </rPh>
    <phoneticPr fontId="5"/>
  </si>
  <si>
    <t>55〜59歳</t>
    <rPh sb="5" eb="6">
      <t>サイ</t>
    </rPh>
    <phoneticPr fontId="5"/>
  </si>
  <si>
    <t>60〜64歳</t>
    <rPh sb="5" eb="6">
      <t>サイ</t>
    </rPh>
    <phoneticPr fontId="5"/>
  </si>
  <si>
    <t>65〜69歳</t>
    <rPh sb="5" eb="6">
      <t>サイ</t>
    </rPh>
    <phoneticPr fontId="5"/>
  </si>
  <si>
    <t>70〜74歳</t>
    <rPh sb="5" eb="6">
      <t>サイ</t>
    </rPh>
    <phoneticPr fontId="5"/>
  </si>
  <si>
    <t>75〜79歳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</si>
  <si>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</si>
  <si>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全年齢層</t>
    <rPh sb="0" eb="1">
      <t>ゼンタイ</t>
    </rPh>
    <rPh sb="1" eb="4">
      <t>ネンレイソウ</t>
    </rPh>
    <phoneticPr fontId="5"/>
  </si>
  <si>
    <t>合計</t>
    <rPh sb="0" eb="2">
      <t>ゴウケイ</t>
    </rPh>
    <phoneticPr fontId="3"/>
  </si>
  <si>
    <t>女性の割合</t>
    <rPh sb="0" eb="2">
      <t>ジョセイ</t>
    </rPh>
    <rPh sb="3" eb="5">
      <t>ワリアイ</t>
    </rPh>
    <phoneticPr fontId="3"/>
  </si>
  <si>
    <t>*</t>
    <phoneticPr fontId="3"/>
  </si>
  <si>
    <t>*</t>
    <phoneticPr fontId="3"/>
  </si>
  <si>
    <t>*</t>
    <phoneticPr fontId="3"/>
  </si>
  <si>
    <t>正会員</t>
    <phoneticPr fontId="3"/>
  </si>
  <si>
    <t>2017年3月末</t>
    <rPh sb="4" eb="5">
      <t>ネン</t>
    </rPh>
    <rPh sb="6" eb="7">
      <t>ガツ</t>
    </rPh>
    <rPh sb="7" eb="8">
      <t>マツ</t>
    </rPh>
    <phoneticPr fontId="5"/>
  </si>
  <si>
    <t>全会員 38,215</t>
    <rPh sb="0" eb="3">
      <t>ゼンカ</t>
    </rPh>
    <phoneticPr fontId="3"/>
  </si>
  <si>
    <t>正会員 33,183</t>
    <rPh sb="0" eb="3">
      <t>セイカイイn</t>
    </rPh>
    <phoneticPr fontId="3"/>
  </si>
  <si>
    <t>学生会員 5,032</t>
    <rPh sb="0" eb="2">
      <t>ガクセ</t>
    </rPh>
    <rPh sb="2" eb="4">
      <t>カイイn</t>
    </rPh>
    <phoneticPr fontId="3"/>
  </si>
  <si>
    <t>土木学会における女性の会員数の動向</t>
    <rPh sb="0" eb="2">
      <t>ドボク</t>
    </rPh>
    <rPh sb="2" eb="4">
      <t>ガッカイ</t>
    </rPh>
    <rPh sb="8" eb="10">
      <t>ジョセイ</t>
    </rPh>
    <rPh sb="11" eb="14">
      <t>カイインスウ</t>
    </rPh>
    <rPh sb="15" eb="17">
      <t>ドウコウ</t>
    </rPh>
    <phoneticPr fontId="5"/>
  </si>
  <si>
    <t>（公社）土木学会　ダイバーシティ推進委員会</t>
    <rPh sb="1" eb="3">
      <t>コウシャ</t>
    </rPh>
    <rPh sb="4" eb="8">
      <t>ドボクガッカイ</t>
    </rPh>
    <rPh sb="16" eb="18">
      <t>スイシン</t>
    </rPh>
    <rPh sb="18" eb="21">
      <t>イインカイ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</si>
  <si>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</si>
  <si>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</si>
  <si>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</si>
  <si>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正会員（個人）</t>
    <rPh sb="0" eb="3">
      <t>セイカイイン</t>
    </rPh>
    <rPh sb="4" eb="6">
      <t>コジン</t>
    </rPh>
    <phoneticPr fontId="5"/>
  </si>
  <si>
    <t>学生会員</t>
    <rPh sb="0" eb="2">
      <t>ガクセイ</t>
    </rPh>
    <rPh sb="2" eb="4">
      <t>カイイン</t>
    </rPh>
    <phoneticPr fontId="5"/>
  </si>
  <si>
    <t>正会員（個人）＋学生会員</t>
    <rPh sb="0" eb="3">
      <t>セイカイイン</t>
    </rPh>
    <rPh sb="4" eb="6">
      <t>コジン</t>
    </rPh>
    <rPh sb="8" eb="10">
      <t>ガクセイ</t>
    </rPh>
    <rPh sb="10" eb="12">
      <t>カイイン</t>
    </rPh>
    <phoneticPr fontId="5"/>
  </si>
  <si>
    <t>掲載号</t>
    <rPh sb="0" eb="3">
      <t>ケイサイゴウ</t>
    </rPh>
    <phoneticPr fontId="5"/>
  </si>
  <si>
    <t>うち女性</t>
    <rPh sb="2" eb="4">
      <t>ジョセイ</t>
    </rPh>
    <phoneticPr fontId="5"/>
  </si>
  <si>
    <t>2015年9月号</t>
    <rPh sb="4" eb="5">
      <t>ネン</t>
    </rPh>
    <rPh sb="6" eb="8">
      <t>ガツゴウ</t>
    </rPh>
    <phoneticPr fontId="5"/>
  </si>
  <si>
    <t>2018年2月号</t>
    <rPh sb="4" eb="5">
      <t>ネン</t>
    </rPh>
    <rPh sb="6" eb="8">
      <t>ガツゴウ</t>
    </rPh>
    <phoneticPr fontId="5"/>
  </si>
  <si>
    <t>2018年1月号</t>
  </si>
  <si>
    <t>2017年12月号</t>
  </si>
  <si>
    <t>2017年11月号</t>
  </si>
  <si>
    <t>2017年10月号</t>
  </si>
  <si>
    <t>2017年9月号</t>
  </si>
  <si>
    <t>2017年8月号</t>
  </si>
  <si>
    <t>2017年7月号</t>
  </si>
  <si>
    <t>2017年6月号</t>
  </si>
  <si>
    <t>2017年5月号</t>
  </si>
  <si>
    <t>2017年4月号</t>
  </si>
  <si>
    <t>2017年3月号</t>
  </si>
  <si>
    <t>2017年2月号</t>
  </si>
  <si>
    <t>2017年1月号</t>
  </si>
  <si>
    <t>2016年12月号</t>
  </si>
  <si>
    <t>2016年11月号</t>
  </si>
  <si>
    <t>2016年10月号</t>
  </si>
  <si>
    <t>2016年9月号</t>
  </si>
  <si>
    <t>2016年8月号</t>
  </si>
  <si>
    <t>2016年7月号</t>
  </si>
  <si>
    <t>2016年6月号</t>
  </si>
  <si>
    <t>2016年5月号</t>
  </si>
  <si>
    <t>2016年4月号</t>
  </si>
  <si>
    <t>2016年3月号</t>
  </si>
  <si>
    <t>2016年2月号</t>
  </si>
  <si>
    <t>2015年12月号</t>
  </si>
  <si>
    <t>2015年11月号</t>
    <rPh sb="4" eb="5">
      <t>ネン</t>
    </rPh>
    <rPh sb="7" eb="9">
      <t>ガツゴウ</t>
    </rPh>
    <phoneticPr fontId="5"/>
  </si>
  <si>
    <t>2015年10月号</t>
    <rPh sb="4" eb="5">
      <t>ネン</t>
    </rPh>
    <rPh sb="7" eb="9">
      <t>ガツゴウ</t>
    </rPh>
    <phoneticPr fontId="5"/>
  </si>
  <si>
    <t>2015年8月号</t>
    <rPh sb="4" eb="5">
      <t>ネン</t>
    </rPh>
    <rPh sb="6" eb="8">
      <t>ガツゴウ</t>
    </rPh>
    <phoneticPr fontId="5"/>
  </si>
  <si>
    <t>2015年7月号</t>
    <rPh sb="4" eb="5">
      <t>ネン</t>
    </rPh>
    <rPh sb="6" eb="8">
      <t>ガツゴウ</t>
    </rPh>
    <phoneticPr fontId="5"/>
  </si>
  <si>
    <t>2015年6月号</t>
    <rPh sb="4" eb="5">
      <t>ネン</t>
    </rPh>
    <rPh sb="6" eb="8">
      <t>ガツゴウ</t>
    </rPh>
    <phoneticPr fontId="5"/>
  </si>
  <si>
    <t>2015年5月号</t>
    <rPh sb="4" eb="5">
      <t>ネン</t>
    </rPh>
    <rPh sb="6" eb="8">
      <t>ガツゴウ</t>
    </rPh>
    <phoneticPr fontId="5"/>
  </si>
  <si>
    <t>2015年4月号</t>
    <rPh sb="4" eb="5">
      <t>ネン</t>
    </rPh>
    <rPh sb="6" eb="8">
      <t>ガツゴウ</t>
    </rPh>
    <phoneticPr fontId="5"/>
  </si>
  <si>
    <t>2015年3月号</t>
    <rPh sb="4" eb="5">
      <t>ネン</t>
    </rPh>
    <rPh sb="6" eb="8">
      <t>ガツゴウ</t>
    </rPh>
    <phoneticPr fontId="5"/>
  </si>
  <si>
    <t>2015年2月号</t>
    <rPh sb="4" eb="5">
      <t>ネン</t>
    </rPh>
    <rPh sb="6" eb="8">
      <t>ガツゴウ</t>
    </rPh>
    <phoneticPr fontId="5"/>
  </si>
  <si>
    <t>2015年1月号</t>
    <rPh sb="4" eb="5">
      <t>ネン</t>
    </rPh>
    <rPh sb="6" eb="8">
      <t>ガツゴウ</t>
    </rPh>
    <phoneticPr fontId="5"/>
  </si>
  <si>
    <t>2014年12月号</t>
    <rPh sb="4" eb="5">
      <t>ネン</t>
    </rPh>
    <rPh sb="7" eb="9">
      <t>ガツゴウ</t>
    </rPh>
    <phoneticPr fontId="5"/>
  </si>
  <si>
    <t>2014年11月号</t>
    <rPh sb="4" eb="5">
      <t>ネン</t>
    </rPh>
    <rPh sb="7" eb="9">
      <t>ガツゴウ</t>
    </rPh>
    <phoneticPr fontId="5"/>
  </si>
  <si>
    <t>2014年10月号</t>
    <rPh sb="4" eb="5">
      <t>ネン</t>
    </rPh>
    <rPh sb="7" eb="9">
      <t>ガツゴウ</t>
    </rPh>
    <phoneticPr fontId="5"/>
  </si>
  <si>
    <t>2014年9月号</t>
    <rPh sb="4" eb="5">
      <t>ネン</t>
    </rPh>
    <rPh sb="6" eb="8">
      <t>ガツゴウ</t>
    </rPh>
    <phoneticPr fontId="5"/>
  </si>
  <si>
    <t>2014年8月号</t>
    <rPh sb="4" eb="5">
      <t>ネン</t>
    </rPh>
    <rPh sb="6" eb="8">
      <t>ガツゴウ</t>
    </rPh>
    <phoneticPr fontId="5"/>
  </si>
  <si>
    <t>2014年7月号</t>
    <rPh sb="4" eb="5">
      <t>ネン</t>
    </rPh>
    <rPh sb="6" eb="8">
      <t>ガツゴウ</t>
    </rPh>
    <phoneticPr fontId="5"/>
  </si>
  <si>
    <t>2014年6月号</t>
    <rPh sb="4" eb="5">
      <t>ネン</t>
    </rPh>
    <rPh sb="6" eb="8">
      <t>ガツゴウ</t>
    </rPh>
    <phoneticPr fontId="5"/>
  </si>
  <si>
    <t>2014年5月号</t>
    <rPh sb="4" eb="5">
      <t>ネン</t>
    </rPh>
    <rPh sb="6" eb="8">
      <t>ガツゴウ</t>
    </rPh>
    <phoneticPr fontId="5"/>
  </si>
  <si>
    <t>2014年4月号</t>
    <rPh sb="4" eb="5">
      <t>ネン</t>
    </rPh>
    <rPh sb="6" eb="8">
      <t>ガツゴウ</t>
    </rPh>
    <phoneticPr fontId="5"/>
  </si>
  <si>
    <t>2014年3月号</t>
    <rPh sb="4" eb="5">
      <t>ネン</t>
    </rPh>
    <rPh sb="6" eb="8">
      <t>ガツゴウ</t>
    </rPh>
    <phoneticPr fontId="5"/>
  </si>
  <si>
    <t>2014年2月号</t>
    <rPh sb="4" eb="5">
      <t>ネン</t>
    </rPh>
    <rPh sb="6" eb="8">
      <t>ガツゴウ</t>
    </rPh>
    <phoneticPr fontId="5"/>
  </si>
  <si>
    <t>2014年1月号</t>
    <rPh sb="4" eb="5">
      <t>ネン</t>
    </rPh>
    <rPh sb="6" eb="8">
      <t>ガツゴウ</t>
    </rPh>
    <phoneticPr fontId="5"/>
  </si>
  <si>
    <t>2013年12月号</t>
    <rPh sb="4" eb="5">
      <t>ネン</t>
    </rPh>
    <rPh sb="7" eb="9">
      <t>ガツゴウ</t>
    </rPh>
    <phoneticPr fontId="5"/>
  </si>
  <si>
    <t>2013年11月号</t>
    <rPh sb="4" eb="5">
      <t>ネン</t>
    </rPh>
    <rPh sb="7" eb="9">
      <t>ガツゴウ</t>
    </rPh>
    <phoneticPr fontId="5"/>
  </si>
  <si>
    <t>2013年10月号</t>
    <rPh sb="4" eb="5">
      <t>ネン</t>
    </rPh>
    <rPh sb="7" eb="9">
      <t>ガツゴウ</t>
    </rPh>
    <phoneticPr fontId="5"/>
  </si>
  <si>
    <t>2013年9月号</t>
    <rPh sb="4" eb="5">
      <t>ネン</t>
    </rPh>
    <rPh sb="6" eb="8">
      <t>ガツゴウ</t>
    </rPh>
    <phoneticPr fontId="5"/>
  </si>
  <si>
    <t>2013年8月号</t>
    <rPh sb="4" eb="5">
      <t>ネン</t>
    </rPh>
    <rPh sb="6" eb="8">
      <t>ガツゴウ</t>
    </rPh>
    <phoneticPr fontId="5"/>
  </si>
  <si>
    <t>2013年7月号</t>
    <rPh sb="4" eb="5">
      <t>ネン</t>
    </rPh>
    <rPh sb="6" eb="8">
      <t>ガツゴウ</t>
    </rPh>
    <phoneticPr fontId="5"/>
  </si>
  <si>
    <t>2013年6月号</t>
    <rPh sb="4" eb="5">
      <t>ネン</t>
    </rPh>
    <rPh sb="6" eb="8">
      <t>ガツゴウ</t>
    </rPh>
    <phoneticPr fontId="5"/>
  </si>
  <si>
    <t>2013年5月号</t>
    <rPh sb="4" eb="5">
      <t>ネン</t>
    </rPh>
    <rPh sb="6" eb="8">
      <t>ガツゴウ</t>
    </rPh>
    <phoneticPr fontId="5"/>
  </si>
  <si>
    <t>2013年4月号</t>
    <rPh sb="4" eb="5">
      <t>ネン</t>
    </rPh>
    <rPh sb="6" eb="8">
      <t>ガツゴウ</t>
    </rPh>
    <phoneticPr fontId="5"/>
  </si>
  <si>
    <t>2013年3月号</t>
    <rPh sb="4" eb="5">
      <t>ネン</t>
    </rPh>
    <rPh sb="6" eb="8">
      <t>ガツゴウ</t>
    </rPh>
    <phoneticPr fontId="5"/>
  </si>
  <si>
    <t>2013年2月号</t>
    <rPh sb="4" eb="5">
      <t>ネン</t>
    </rPh>
    <rPh sb="6" eb="8">
      <t>ガツゴウ</t>
    </rPh>
    <phoneticPr fontId="5"/>
  </si>
  <si>
    <t>2013年1月号</t>
    <rPh sb="4" eb="5">
      <t>ネン</t>
    </rPh>
    <rPh sb="6" eb="8">
      <t>ガツゴウ</t>
    </rPh>
    <phoneticPr fontId="5"/>
  </si>
  <si>
    <t>2012年12月号</t>
    <rPh sb="4" eb="5">
      <t>ネン</t>
    </rPh>
    <rPh sb="7" eb="8">
      <t>ガツ</t>
    </rPh>
    <rPh sb="8" eb="9">
      <t>ゴウ</t>
    </rPh>
    <phoneticPr fontId="5"/>
  </si>
  <si>
    <t>2012年11月号</t>
    <rPh sb="4" eb="5">
      <t>ネン</t>
    </rPh>
    <rPh sb="7" eb="9">
      <t>ガツゴウ</t>
    </rPh>
    <phoneticPr fontId="5"/>
  </si>
  <si>
    <t>2012年10月号</t>
    <rPh sb="4" eb="5">
      <t>ネン</t>
    </rPh>
    <rPh sb="7" eb="9">
      <t>ガツゴウ</t>
    </rPh>
    <phoneticPr fontId="5"/>
  </si>
  <si>
    <t>2012年9月号</t>
    <rPh sb="4" eb="5">
      <t>ネン</t>
    </rPh>
    <rPh sb="6" eb="7">
      <t>ガツ</t>
    </rPh>
    <rPh sb="7" eb="8">
      <t>ゴウ</t>
    </rPh>
    <phoneticPr fontId="5"/>
  </si>
  <si>
    <t>2012年8月号</t>
    <rPh sb="4" eb="5">
      <t>ネン</t>
    </rPh>
    <rPh sb="6" eb="8">
      <t>ガツゴウ</t>
    </rPh>
    <phoneticPr fontId="5"/>
  </si>
  <si>
    <t>2012年7月号</t>
    <rPh sb="4" eb="5">
      <t>ネン</t>
    </rPh>
    <rPh sb="6" eb="7">
      <t>ガツ</t>
    </rPh>
    <rPh sb="7" eb="8">
      <t>ゴウ</t>
    </rPh>
    <phoneticPr fontId="5"/>
  </si>
  <si>
    <t>2012年6月号</t>
    <rPh sb="4" eb="5">
      <t>ネン</t>
    </rPh>
    <rPh sb="6" eb="8">
      <t>ガツゴウ</t>
    </rPh>
    <phoneticPr fontId="5"/>
  </si>
  <si>
    <t>2012年5月号</t>
    <rPh sb="4" eb="5">
      <t>ネン</t>
    </rPh>
    <rPh sb="6" eb="7">
      <t>ガツ</t>
    </rPh>
    <rPh sb="7" eb="8">
      <t>ゴウ</t>
    </rPh>
    <phoneticPr fontId="5"/>
  </si>
  <si>
    <t>2012年4月号</t>
    <rPh sb="4" eb="5">
      <t>ネン</t>
    </rPh>
    <rPh sb="6" eb="7">
      <t>ガツ</t>
    </rPh>
    <rPh sb="7" eb="8">
      <t>ゴウ</t>
    </rPh>
    <phoneticPr fontId="5"/>
  </si>
  <si>
    <t>2012年3月号</t>
    <rPh sb="4" eb="5">
      <t>ネン</t>
    </rPh>
    <rPh sb="6" eb="7">
      <t>ガツ</t>
    </rPh>
    <rPh sb="7" eb="8">
      <t>ゴウ</t>
    </rPh>
    <phoneticPr fontId="5"/>
  </si>
  <si>
    <t>2012年2月号</t>
    <rPh sb="4" eb="5">
      <t>ネン</t>
    </rPh>
    <rPh sb="6" eb="7">
      <t>ガツ</t>
    </rPh>
    <rPh sb="7" eb="8">
      <t>ゴウ</t>
    </rPh>
    <phoneticPr fontId="5"/>
  </si>
  <si>
    <t>2012年1月号</t>
    <rPh sb="4" eb="5">
      <t>ネン</t>
    </rPh>
    <rPh sb="6" eb="7">
      <t>ガツ</t>
    </rPh>
    <rPh sb="7" eb="8">
      <t>ゴウ</t>
    </rPh>
    <phoneticPr fontId="5"/>
  </si>
  <si>
    <t>2011年12月号</t>
    <rPh sb="4" eb="5">
      <t>ネン</t>
    </rPh>
    <rPh sb="7" eb="8">
      <t>ガツ</t>
    </rPh>
    <rPh sb="8" eb="9">
      <t>ゴウ</t>
    </rPh>
    <phoneticPr fontId="5"/>
  </si>
  <si>
    <t>2011年11月号</t>
    <rPh sb="4" eb="5">
      <t>ネン</t>
    </rPh>
    <rPh sb="7" eb="8">
      <t>ガツ</t>
    </rPh>
    <rPh sb="8" eb="9">
      <t>ゴウ</t>
    </rPh>
    <phoneticPr fontId="5"/>
  </si>
  <si>
    <t>2011年10月号</t>
    <rPh sb="4" eb="5">
      <t>ネン</t>
    </rPh>
    <rPh sb="7" eb="8">
      <t>ガツ</t>
    </rPh>
    <rPh sb="8" eb="9">
      <t>ゴウ</t>
    </rPh>
    <phoneticPr fontId="5"/>
  </si>
  <si>
    <t>2011年9月号</t>
    <rPh sb="4" eb="5">
      <t>ネン</t>
    </rPh>
    <rPh sb="6" eb="7">
      <t>ガツ</t>
    </rPh>
    <rPh sb="7" eb="8">
      <t>ゴウ</t>
    </rPh>
    <phoneticPr fontId="5"/>
  </si>
  <si>
    <t>2011年8月号</t>
    <rPh sb="4" eb="5">
      <t>ネン</t>
    </rPh>
    <rPh sb="6" eb="7">
      <t>ガツ</t>
    </rPh>
    <rPh sb="7" eb="8">
      <t>ゴウ</t>
    </rPh>
    <phoneticPr fontId="5"/>
  </si>
  <si>
    <t>2011年7月号</t>
    <rPh sb="4" eb="5">
      <t>ネン</t>
    </rPh>
    <rPh sb="6" eb="7">
      <t>ガツ</t>
    </rPh>
    <rPh sb="7" eb="8">
      <t>ゴウ</t>
    </rPh>
    <phoneticPr fontId="5"/>
  </si>
  <si>
    <t>2011年6月号</t>
    <rPh sb="4" eb="5">
      <t>ネン</t>
    </rPh>
    <rPh sb="6" eb="7">
      <t>ガツ</t>
    </rPh>
    <rPh sb="7" eb="8">
      <t>ゴウ</t>
    </rPh>
    <phoneticPr fontId="5"/>
  </si>
  <si>
    <t>2011年5月号</t>
    <rPh sb="4" eb="5">
      <t>ネン</t>
    </rPh>
    <rPh sb="6" eb="7">
      <t>ガツ</t>
    </rPh>
    <rPh sb="7" eb="8">
      <t>ゴウ</t>
    </rPh>
    <phoneticPr fontId="5"/>
  </si>
  <si>
    <t>2011年4月号</t>
    <rPh sb="4" eb="5">
      <t>ネン</t>
    </rPh>
    <rPh sb="6" eb="7">
      <t>ガツ</t>
    </rPh>
    <rPh sb="7" eb="8">
      <t>ゴウ</t>
    </rPh>
    <phoneticPr fontId="5"/>
  </si>
  <si>
    <t>2011年3月号</t>
    <rPh sb="4" eb="5">
      <t>ネン</t>
    </rPh>
    <rPh sb="6" eb="8">
      <t>ガツゴウ</t>
    </rPh>
    <phoneticPr fontId="5"/>
  </si>
  <si>
    <t>2011年2月号</t>
    <rPh sb="4" eb="5">
      <t>ネン</t>
    </rPh>
    <rPh sb="6" eb="8">
      <t>ガツゴウ</t>
    </rPh>
    <phoneticPr fontId="5"/>
  </si>
  <si>
    <t>2011年1月号</t>
    <rPh sb="4" eb="5">
      <t>ネン</t>
    </rPh>
    <rPh sb="6" eb="8">
      <t>ガツゴウ</t>
    </rPh>
    <phoneticPr fontId="5"/>
  </si>
  <si>
    <t>2010年12月号</t>
    <rPh sb="4" eb="5">
      <t>ネン</t>
    </rPh>
    <rPh sb="7" eb="9">
      <t>ガツゴウ</t>
    </rPh>
    <phoneticPr fontId="5"/>
  </si>
  <si>
    <t>2010年11月号</t>
    <rPh sb="4" eb="5">
      <t>ネン</t>
    </rPh>
    <rPh sb="7" eb="9">
      <t>ガツゴウ</t>
    </rPh>
    <phoneticPr fontId="5"/>
  </si>
  <si>
    <t>2010年10月号</t>
    <rPh sb="4" eb="5">
      <t>ネン</t>
    </rPh>
    <rPh sb="7" eb="9">
      <t>ガツゴウ</t>
    </rPh>
    <phoneticPr fontId="5"/>
  </si>
  <si>
    <t>2010年9月号</t>
    <rPh sb="4" eb="5">
      <t>ネン</t>
    </rPh>
    <rPh sb="6" eb="8">
      <t>ガツゴウ</t>
    </rPh>
    <phoneticPr fontId="5"/>
  </si>
  <si>
    <t>2010年8月号</t>
    <rPh sb="4" eb="5">
      <t>ネン</t>
    </rPh>
    <rPh sb="6" eb="8">
      <t>ガツゴウ</t>
    </rPh>
    <phoneticPr fontId="5"/>
  </si>
  <si>
    <t>2010年7月号</t>
    <rPh sb="4" eb="5">
      <t>ネン</t>
    </rPh>
    <rPh sb="6" eb="8">
      <t>ガツゴウ</t>
    </rPh>
    <phoneticPr fontId="5"/>
  </si>
  <si>
    <t>2010年6月号</t>
    <rPh sb="4" eb="5">
      <t>ネン</t>
    </rPh>
    <rPh sb="6" eb="8">
      <t>ガツゴウ</t>
    </rPh>
    <phoneticPr fontId="5"/>
  </si>
  <si>
    <t>2010年5月号</t>
    <rPh sb="4" eb="5">
      <t>ネン</t>
    </rPh>
    <rPh sb="6" eb="8">
      <t>ガツゴウ</t>
    </rPh>
    <phoneticPr fontId="5"/>
  </si>
  <si>
    <t>2010年4月号</t>
    <rPh sb="4" eb="5">
      <t>ネン</t>
    </rPh>
    <rPh sb="6" eb="8">
      <t>ガツゴウ</t>
    </rPh>
    <phoneticPr fontId="5"/>
  </si>
  <si>
    <t>2010年3月号</t>
    <rPh sb="4" eb="5">
      <t>ネン</t>
    </rPh>
    <rPh sb="6" eb="8">
      <t>ガツゴウ</t>
    </rPh>
    <phoneticPr fontId="5"/>
  </si>
  <si>
    <t>2010年2月号</t>
    <rPh sb="4" eb="5">
      <t>ネン</t>
    </rPh>
    <rPh sb="6" eb="8">
      <t>ガツゴウ</t>
    </rPh>
    <phoneticPr fontId="5"/>
  </si>
  <si>
    <t>2010年1月号</t>
    <rPh sb="4" eb="5">
      <t>ネン</t>
    </rPh>
    <rPh sb="6" eb="8">
      <t>ガツゴウ</t>
    </rPh>
    <phoneticPr fontId="5"/>
  </si>
  <si>
    <t>2009年12月号</t>
    <rPh sb="4" eb="5">
      <t>ネン</t>
    </rPh>
    <rPh sb="7" eb="9">
      <t>ガツゴウ</t>
    </rPh>
    <phoneticPr fontId="5"/>
  </si>
  <si>
    <t>2009年11月号</t>
    <rPh sb="4" eb="5">
      <t>ネン</t>
    </rPh>
    <rPh sb="7" eb="9">
      <t>ガツゴウ</t>
    </rPh>
    <phoneticPr fontId="5"/>
  </si>
  <si>
    <t>2009年10月号</t>
    <rPh sb="4" eb="5">
      <t>ネン</t>
    </rPh>
    <rPh sb="7" eb="9">
      <t>ガツゴウ</t>
    </rPh>
    <phoneticPr fontId="5"/>
  </si>
  <si>
    <t>2009年9月号</t>
    <rPh sb="4" eb="5">
      <t>ネン</t>
    </rPh>
    <rPh sb="6" eb="8">
      <t>ガツゴウ</t>
    </rPh>
    <phoneticPr fontId="5"/>
  </si>
  <si>
    <t>2009年8月号</t>
    <rPh sb="4" eb="5">
      <t>ネン</t>
    </rPh>
    <rPh sb="6" eb="8">
      <t>ガツゴウ</t>
    </rPh>
    <phoneticPr fontId="5"/>
  </si>
  <si>
    <t>2009年7月号</t>
    <rPh sb="4" eb="5">
      <t>ネン</t>
    </rPh>
    <rPh sb="6" eb="8">
      <t>ガツゴウ</t>
    </rPh>
    <phoneticPr fontId="5"/>
  </si>
  <si>
    <t>2009年6月号</t>
    <rPh sb="4" eb="5">
      <t>ネン</t>
    </rPh>
    <rPh sb="6" eb="8">
      <t>ガツゴウ</t>
    </rPh>
    <phoneticPr fontId="5"/>
  </si>
  <si>
    <t>※企画委員会資料</t>
    <rPh sb="1" eb="3">
      <t>キカクイ</t>
    </rPh>
    <rPh sb="3" eb="6">
      <t>イインカイ</t>
    </rPh>
    <rPh sb="6" eb="8">
      <t>シリョウ</t>
    </rPh>
    <phoneticPr fontId="5"/>
  </si>
  <si>
    <t>※当小委員会調べ</t>
    <rPh sb="1" eb="2">
      <t>トウ</t>
    </rPh>
    <rPh sb="2" eb="6">
      <t>ショウイインカイ</t>
    </rPh>
    <rPh sb="6" eb="7">
      <t>シラ</t>
    </rPh>
    <phoneticPr fontId="5"/>
  </si>
  <si>
    <t>* 記録なし</t>
    <rPh sb="2" eb="4">
      <t>キロク</t>
    </rPh>
    <phoneticPr fontId="5"/>
  </si>
  <si>
    <t>※企画委員会資料</t>
    <rPh sb="1" eb="3">
      <t>キカク</t>
    </rPh>
    <rPh sb="3" eb="6">
      <t>イインカイ</t>
    </rPh>
    <rPh sb="6" eb="8">
      <t>シリョウ</t>
    </rPh>
    <phoneticPr fontId="5"/>
  </si>
  <si>
    <t>※</t>
    <phoneticPr fontId="5"/>
  </si>
  <si>
    <t>2004年4月30日以前のデータは把握されていない．</t>
    <rPh sb="4" eb="5">
      <t>ネン</t>
    </rPh>
    <rPh sb="6" eb="7">
      <t>ガツ</t>
    </rPh>
    <rPh sb="9" eb="10">
      <t>ニチ</t>
    </rPh>
    <rPh sb="10" eb="12">
      <t>イゼン</t>
    </rPh>
    <rPh sb="17" eb="19">
      <t>ハアク</t>
    </rPh>
    <phoneticPr fontId="5"/>
  </si>
  <si>
    <t>毎月の女性会員の内数が公表されたのは2009年4月以降．</t>
    <rPh sb="0" eb="2">
      <t>マイツキ</t>
    </rPh>
    <rPh sb="3" eb="5">
      <t>ジョセイ</t>
    </rPh>
    <rPh sb="5" eb="7">
      <t>カイイン</t>
    </rPh>
    <rPh sb="8" eb="9">
      <t>ウチ</t>
    </rPh>
    <rPh sb="9" eb="10">
      <t>スウ</t>
    </rPh>
    <rPh sb="11" eb="13">
      <t>コウヒョウ</t>
    </rPh>
    <rPh sb="22" eb="23">
      <t>ネン</t>
    </rPh>
    <rPh sb="24" eb="25">
      <t>ガツ</t>
    </rPh>
    <rPh sb="25" eb="27">
      <t>イコウ</t>
    </rPh>
    <phoneticPr fontId="5"/>
  </si>
  <si>
    <t>企画委員会資料：「土木学会『見える化データ』2010」より．</t>
    <rPh sb="0" eb="5">
      <t>キカクイインカイ</t>
    </rPh>
    <rPh sb="5" eb="7">
      <t>シリョウ</t>
    </rPh>
    <rPh sb="9" eb="13">
      <t>ドボクガッカイ</t>
    </rPh>
    <rPh sb="14" eb="15">
      <t>ミ</t>
    </rPh>
    <rPh sb="17" eb="18">
      <t>カ</t>
    </rPh>
    <phoneticPr fontId="5"/>
  </si>
  <si>
    <t>小委員会調べ：ダイバーシティ推進小委員会が土木学会事務局に依頼して入手．</t>
    <rPh sb="0" eb="4">
      <t>トウショウイインカイ</t>
    </rPh>
    <rPh sb="4" eb="5">
      <t>シラ</t>
    </rPh>
    <rPh sb="14" eb="16">
      <t>スイシン</t>
    </rPh>
    <rPh sb="16" eb="17">
      <t>ショウ</t>
    </rPh>
    <rPh sb="17" eb="20">
      <t>イインカイ</t>
    </rPh>
    <rPh sb="21" eb="25">
      <t>ドボクガッカイ</t>
    </rPh>
    <rPh sb="25" eb="28">
      <t>ジムキョク</t>
    </rPh>
    <rPh sb="29" eb="31">
      <t>イライ</t>
    </rPh>
    <rPh sb="33" eb="35">
      <t>ニュウシュ</t>
    </rPh>
    <phoneticPr fontId="5"/>
  </si>
  <si>
    <t>学生会員</t>
    <rPh sb="0" eb="4">
      <t>ガクセ</t>
    </rPh>
    <phoneticPr fontId="3"/>
  </si>
  <si>
    <t>土木学会の会員構成</t>
    <rPh sb="0" eb="4">
      <t>ドボｋ</t>
    </rPh>
    <rPh sb="5" eb="9">
      <t>カ</t>
    </rPh>
    <phoneticPr fontId="3"/>
  </si>
  <si>
    <t>本ファイルは、土木学会ダイバーシティ推進委員会が作成したものです。</t>
    <rPh sb="0" eb="1">
      <t>ホンｆ</t>
    </rPh>
    <rPh sb="7" eb="11">
      <t>ドボｋ</t>
    </rPh>
    <rPh sb="20" eb="23">
      <t>イインｋ</t>
    </rPh>
    <rPh sb="24" eb="26">
      <t>サクセ</t>
    </rPh>
    <phoneticPr fontId="3"/>
  </si>
  <si>
    <t>お問い合わせ先：</t>
    <phoneticPr fontId="3"/>
  </si>
  <si>
    <t>　</t>
    <phoneticPr fontId="3"/>
  </si>
  <si>
    <t>土木学会ダイバーシティ推進委員会</t>
    <rPh sb="0" eb="4">
      <t>ドボｋ</t>
    </rPh>
    <rPh sb="13" eb="16">
      <t>イインカ</t>
    </rPh>
    <phoneticPr fontId="3"/>
  </si>
  <si>
    <t>http://committees.jsce.or.jp/diversity/</t>
  </si>
  <si>
    <t>参考文献：</t>
    <rPh sb="0" eb="4">
      <t>サンコ</t>
    </rPh>
    <phoneticPr fontId="3"/>
  </si>
  <si>
    <t>本情報をもとに作成された資料：</t>
    <rPh sb="0" eb="3">
      <t>ホンｊ</t>
    </rPh>
    <rPh sb="7" eb="9">
      <t>サクセ</t>
    </rPh>
    <rPh sb="12" eb="14">
      <t>シリョ</t>
    </rPh>
    <phoneticPr fontId="3"/>
  </si>
  <si>
    <t>土木学会企画委員会（編）：数字で見る土木学会, 土木学会, 2017.</t>
    <rPh sb="0" eb="4">
      <t>ドボｋ</t>
    </rPh>
    <rPh sb="4" eb="9">
      <t>キカｋ</t>
    </rPh>
    <rPh sb="10" eb="11">
      <t>ヘｎ</t>
    </rPh>
    <rPh sb="13" eb="15">
      <t>ス</t>
    </rPh>
    <rPh sb="18" eb="22">
      <t>ドボｋ</t>
    </rPh>
    <rPh sb="24" eb="28">
      <t>ドボｋ</t>
    </rPh>
    <phoneticPr fontId="3"/>
  </si>
  <si>
    <t>土木学会企画委員会（編）：土木学会見える化データ2017, 土木学会, 2017.</t>
    <rPh sb="0" eb="4">
      <t>ドボｋ</t>
    </rPh>
    <rPh sb="4" eb="9">
      <t>キカｋ</t>
    </rPh>
    <rPh sb="10" eb="11">
      <t>ヘｎ</t>
    </rPh>
    <rPh sb="13" eb="17">
      <t>ドボｋ</t>
    </rPh>
    <rPh sb="17" eb="18">
      <t>ミ</t>
    </rPh>
    <rPh sb="20" eb="21">
      <t>カドウカ</t>
    </rPh>
    <rPh sb="30" eb="34">
      <t>ドボｋ</t>
    </rPh>
    <phoneticPr fontId="3"/>
  </si>
  <si>
    <t>土木学会（編）：会員入退会, 土木学会誌.（毎号に掲載）</t>
    <rPh sb="0" eb="4">
      <t>ドボｋ</t>
    </rPh>
    <rPh sb="5" eb="6">
      <t>ヘｎ</t>
    </rPh>
    <rPh sb="8" eb="10">
      <t>カ</t>
    </rPh>
    <rPh sb="10" eb="11">
      <t>ニュウタ</t>
    </rPh>
    <rPh sb="11" eb="13">
      <t>Taikai</t>
    </rPh>
    <rPh sb="15" eb="20">
      <t>ドボｋ</t>
    </rPh>
    <rPh sb="22" eb="24">
      <t>マ</t>
    </rPh>
    <rPh sb="25" eb="27">
      <t>ケイサ</t>
    </rPh>
    <phoneticPr fontId="3"/>
  </si>
  <si>
    <t>データの入力にあたり、細心の注意を払っていますが、間違いがある場合はご容赦ください。お知らせをいただけると助かります。</t>
    <rPh sb="4" eb="6">
      <t>ニュウリョｋ</t>
    </rPh>
    <rPh sb="11" eb="13">
      <t>サイシｎ</t>
    </rPh>
    <rPh sb="17" eb="18">
      <t>ハラッテ</t>
    </rPh>
    <rPh sb="25" eb="27">
      <t>マチガ</t>
    </rPh>
    <phoneticPr fontId="3"/>
  </si>
  <si>
    <t>本ファイルに掲載された数値、図はご自由にご利用ください。再使用を妨げません。ただし、ご利用の場合には次の内容をご記載ください。</t>
    <rPh sb="0" eb="1">
      <t>ホンｆ</t>
    </rPh>
    <rPh sb="6" eb="8">
      <t>ケイサ</t>
    </rPh>
    <rPh sb="11" eb="13">
      <t>ス</t>
    </rPh>
    <rPh sb="14" eb="15">
      <t>ズヒョ</t>
    </rPh>
    <rPh sb="28" eb="31">
      <t>サイシヨ</t>
    </rPh>
    <rPh sb="32" eb="33">
      <t>サマタｇ</t>
    </rPh>
    <rPh sb="52" eb="54">
      <t>ナイヨウｗ</t>
    </rPh>
    <phoneticPr fontId="3"/>
  </si>
  <si>
    <t>　http://committees.jsce.or.jp/kikaku/jsce-at-a-glance</t>
    <phoneticPr fontId="3"/>
  </si>
  <si>
    <t>　http://committees.jsce.or.jp/kikaku/mieruka2017</t>
    <phoneticPr fontId="3"/>
  </si>
  <si>
    <t>出典：土木学会ダイバーシティ推進委員会資料より作成。</t>
    <rPh sb="0" eb="2">
      <t>シュッテｎ</t>
    </rPh>
    <rPh sb="3" eb="7">
      <t>ドボｋ</t>
    </rPh>
    <rPh sb="16" eb="19">
      <t>イインｋ</t>
    </rPh>
    <rPh sb="19" eb="21">
      <t>シリョウヨｒ</t>
    </rPh>
    <rPh sb="23" eb="25">
      <t>サクセ</t>
    </rPh>
    <phoneticPr fontId="3"/>
  </si>
  <si>
    <t>女性会員数</t>
    <rPh sb="0" eb="5">
      <t>ジョセ</t>
    </rPh>
    <phoneticPr fontId="3"/>
  </si>
  <si>
    <t>1998年、2004年の数値は企画委員会調べ、1998年1月31日、2004年4月30日現在のもの。2009年以降の数値は土木学会誌掲載。2009年の数値は2009年4月30日現在。</t>
    <rPh sb="4" eb="5">
      <t>ネn</t>
    </rPh>
    <rPh sb="10" eb="11">
      <t>ネn</t>
    </rPh>
    <rPh sb="12" eb="14">
      <t>ス</t>
    </rPh>
    <rPh sb="15" eb="20">
      <t>キカk</t>
    </rPh>
    <rPh sb="20" eb="21">
      <t>シラb</t>
    </rPh>
    <rPh sb="27" eb="28">
      <t>ネn</t>
    </rPh>
    <rPh sb="38" eb="39">
      <t>ネn</t>
    </rPh>
    <rPh sb="44" eb="46">
      <t>ゲンザ</t>
    </rPh>
    <rPh sb="54" eb="55">
      <t>ネn</t>
    </rPh>
    <rPh sb="55" eb="57">
      <t>ネn</t>
    </rPh>
    <rPh sb="58" eb="60">
      <t>ス</t>
    </rPh>
    <rPh sb="61" eb="64">
      <t>ドボk</t>
    </rPh>
    <rPh sb="64" eb="66">
      <t>カイs</t>
    </rPh>
    <rPh sb="66" eb="68">
      <t>ケイサ</t>
    </rPh>
    <rPh sb="73" eb="74">
      <t>ネn</t>
    </rPh>
    <rPh sb="75" eb="77">
      <t>スウt</t>
    </rPh>
    <rPh sb="82" eb="83">
      <t>ネn</t>
    </rPh>
    <rPh sb="87" eb="90">
      <t>ニチゲンz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</si>
</sst>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24" x14ac:knownFonts="1">
    <font>
      <sz val="12"/>
      <color theme="1"/>
      <name val="本文のフォント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本文のフォント"/>
      <family val="2"/>
      <charset val="128"/>
    </font>
    <font>
      <sz val="6"/>
      <name val="本文のフォント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12"/>
      <color theme="10"/>
      <name val="本文のフォント"/>
      <family val="2"/>
      <charset val="128"/>
    </font>
    <font>
      <u/>
      <sz val="12"/>
      <color theme="11"/>
      <name val="本文のフォント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charset val="128"/>
    </font>
    <font>
      <sz val="14"/>
      <color theme="1"/>
      <name val="ＭＳ ゴシック"/>
      <charset val="128"/>
    </font>
    <font>
      <sz val="10"/>
      <color theme="1"/>
      <name val="ＭＳ ゴシック"/>
      <charset val="128"/>
    </font>
    <font>
      <sz val="10"/>
      <name val="ＭＳ ゴシック"/>
      <charset val="128"/>
    </font>
    <font>
      <sz val="10"/>
      <color theme="0"/>
      <name val="ＭＳ ゴシック"/>
      <charset val="128"/>
    </font>
    <font>
      <sz val="9"/>
      <color theme="1"/>
      <name val="ＭＳ ゴシック"/>
      <charset val="128"/>
    </font>
    <font>
      <sz val="12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1"/>
      <color rgb="FFFF0000"/>
      <name val="ＭＳ ゴシック"/>
      <family val="2"/>
      <charset val="128"/>
    </font>
    <font>
      <sz val="12"/>
      <color rgb="FFFF0000"/>
      <name val="本文のフォント"/>
      <family val="2"/>
      <charset val="128"/>
    </font>
    <font>
      <sz val="16"/>
      <color theme="1"/>
      <name val="本文のフォント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</xf>
    <xf numFmtId="40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3" fontId="0" fillId="0" borderId="0" xfId="0" applyNumberFormat="1"/>
    <xf numFmtId="176" fontId="0" fillId="0" borderId="0" xfId="0" applyNumberFormat="1"/>
    <xf numFmtId="177" fontId="0" fillId="0" borderId="0" xfId="1" applyNumberFormat="1" applyFont="1"/>
    <xf numFmtId="0" fontId="4" fillId="0" borderId="0" xfId="2"/>
    <xf numFmtId="0" fontId="4" fillId="0" borderId="1" xfId="2" applyBorder="1"/>
    <xf numFmtId="38" fontId="0" fillId="2" borderId="1" xfId="3" applyFont="1" applyFill="1" applyBorder="1"/>
    <xf numFmtId="177" fontId="0" fillId="0" borderId="0" xfId="4" applyNumberFormat="1" applyFont="1"/>
    <xf numFmtId="0" fontId="4" fillId="0" borderId="2" xfId="2" applyFill="1" applyBorder="1"/>
    <xf numFmtId="38" fontId="4" fillId="0" borderId="0" xfId="2" applyNumberFormat="1"/>
    <xf numFmtId="0" fontId="7" fillId="0" borderId="3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38" fontId="8" fillId="0" borderId="0" xfId="3" applyFont="1" applyBorder="1"/>
    <xf numFmtId="38" fontId="8" fillId="0" borderId="0" xfId="2" applyNumberFormat="1" applyFont="1"/>
    <xf numFmtId="0" fontId="8" fillId="0" borderId="0" xfId="2" applyFont="1" applyFill="1" applyBorder="1"/>
    <xf numFmtId="38" fontId="9" fillId="0" borderId="0" xfId="3" applyFont="1" applyBorder="1"/>
    <xf numFmtId="38" fontId="9" fillId="0" borderId="0" xfId="2" applyNumberFormat="1" applyFont="1"/>
    <xf numFmtId="38" fontId="0" fillId="0" borderId="0" xfId="0" applyNumberFormat="1"/>
    <xf numFmtId="0" fontId="0" fillId="3" borderId="0" xfId="0" applyFill="1"/>
    <xf numFmtId="38" fontId="0" fillId="3" borderId="0" xfId="5" applyFont="1" applyFill="1" applyAlignment="1"/>
    <xf numFmtId="177" fontId="4" fillId="0" borderId="0" xfId="2" applyNumberFormat="1"/>
    <xf numFmtId="0" fontId="0" fillId="0" borderId="0" xfId="0" applyFill="1"/>
    <xf numFmtId="38" fontId="0" fillId="0" borderId="0" xfId="5" applyFont="1" applyFill="1" applyAlignment="1"/>
    <xf numFmtId="176" fontId="0" fillId="0" borderId="0" xfId="0" applyNumberFormat="1" applyFill="1"/>
    <xf numFmtId="0" fontId="1" fillId="3" borderId="0" xfId="2" applyFont="1" applyFill="1"/>
    <xf numFmtId="0" fontId="13" fillId="0" borderId="0" xfId="10" applyFont="1" applyAlignment="1">
      <alignment horizontal="center" vertical="center"/>
    </xf>
    <xf numFmtId="176" fontId="13" fillId="0" borderId="0" xfId="11" applyNumberFormat="1" applyFont="1">
      <alignment vertical="center"/>
    </xf>
    <xf numFmtId="0" fontId="13" fillId="0" borderId="0" xfId="10" applyFont="1">
      <alignment vertical="center"/>
    </xf>
    <xf numFmtId="0" fontId="13" fillId="0" borderId="0" xfId="10" applyFont="1" applyAlignment="1">
      <alignment horizontal="right" vertical="center"/>
    </xf>
    <xf numFmtId="0" fontId="14" fillId="0" borderId="0" xfId="10" applyFont="1" applyAlignment="1">
      <alignment horizontal="center" vertical="center"/>
    </xf>
    <xf numFmtId="176" fontId="15" fillId="4" borderId="9" xfId="11" applyNumberFormat="1" applyFont="1" applyFill="1" applyBorder="1" applyAlignment="1">
      <alignment horizontal="center" vertical="center"/>
    </xf>
    <xf numFmtId="0" fontId="15" fillId="4" borderId="9" xfId="10" applyFont="1" applyFill="1" applyBorder="1" applyAlignment="1">
      <alignment horizontal="center" vertical="center"/>
    </xf>
    <xf numFmtId="0" fontId="15" fillId="0" borderId="12" xfId="10" applyFont="1" applyBorder="1" applyAlignment="1">
      <alignment horizontal="center" vertical="center"/>
    </xf>
    <xf numFmtId="176" fontId="15" fillId="0" borderId="13" xfId="11" applyNumberFormat="1" applyFont="1" applyBorder="1">
      <alignment vertical="center"/>
    </xf>
    <xf numFmtId="38" fontId="15" fillId="0" borderId="14" xfId="11" applyNumberFormat="1" applyFont="1" applyBorder="1">
      <alignment vertical="center"/>
    </xf>
    <xf numFmtId="177" fontId="15" fillId="0" borderId="15" xfId="12" applyNumberFormat="1" applyFont="1" applyBorder="1" applyAlignment="1">
      <alignment horizontal="center" vertical="center"/>
    </xf>
    <xf numFmtId="38" fontId="15" fillId="0" borderId="12" xfId="11" applyNumberFormat="1" applyFont="1" applyBorder="1">
      <alignment vertical="center"/>
    </xf>
    <xf numFmtId="38" fontId="15" fillId="0" borderId="13" xfId="11" applyNumberFormat="1" applyFont="1" applyBorder="1">
      <alignment vertical="center"/>
    </xf>
    <xf numFmtId="177" fontId="15" fillId="0" borderId="15" xfId="12" applyNumberFormat="1" applyFont="1" applyFill="1" applyBorder="1" applyAlignment="1">
      <alignment horizontal="center" vertical="center"/>
    </xf>
    <xf numFmtId="0" fontId="15" fillId="0" borderId="0" xfId="10" applyFont="1" applyBorder="1" applyAlignment="1">
      <alignment horizontal="center" vertical="center"/>
    </xf>
    <xf numFmtId="176" fontId="15" fillId="0" borderId="16" xfId="11" applyNumberFormat="1" applyFont="1" applyBorder="1">
      <alignment vertical="center"/>
    </xf>
    <xf numFmtId="38" fontId="15" fillId="0" borderId="17" xfId="11" applyNumberFormat="1" applyFont="1" applyBorder="1">
      <alignment vertical="center"/>
    </xf>
    <xf numFmtId="177" fontId="15" fillId="0" borderId="18" xfId="12" applyNumberFormat="1" applyFont="1" applyFill="1" applyBorder="1" applyAlignment="1">
      <alignment horizontal="center" vertical="center"/>
    </xf>
    <xf numFmtId="38" fontId="15" fillId="0" borderId="0" xfId="11" applyNumberFormat="1" applyFont="1" applyBorder="1">
      <alignment vertical="center"/>
    </xf>
    <xf numFmtId="38" fontId="15" fillId="0" borderId="16" xfId="11" applyNumberFormat="1" applyFont="1" applyBorder="1">
      <alignment vertical="center"/>
    </xf>
    <xf numFmtId="0" fontId="15" fillId="0" borderId="4" xfId="10" applyFont="1" applyBorder="1" applyAlignment="1">
      <alignment horizontal="center" vertical="center"/>
    </xf>
    <xf numFmtId="176" fontId="15" fillId="0" borderId="19" xfId="11" applyNumberFormat="1" applyFont="1" applyBorder="1">
      <alignment vertical="center"/>
    </xf>
    <xf numFmtId="38" fontId="15" fillId="0" borderId="20" xfId="11" applyNumberFormat="1" applyFont="1" applyBorder="1">
      <alignment vertical="center"/>
    </xf>
    <xf numFmtId="177" fontId="15" fillId="0" borderId="21" xfId="12" applyNumberFormat="1" applyFont="1" applyFill="1" applyBorder="1" applyAlignment="1">
      <alignment horizontal="center" vertical="center"/>
    </xf>
    <xf numFmtId="38" fontId="15" fillId="0" borderId="4" xfId="11" applyNumberFormat="1" applyFont="1" applyBorder="1">
      <alignment vertical="center"/>
    </xf>
    <xf numFmtId="38" fontId="15" fillId="0" borderId="19" xfId="11" applyNumberFormat="1" applyFont="1" applyBorder="1">
      <alignment vertical="center"/>
    </xf>
    <xf numFmtId="176" fontId="15" fillId="0" borderId="13" xfId="11" applyNumberFormat="1" applyFont="1" applyFill="1" applyBorder="1">
      <alignment vertical="center"/>
    </xf>
    <xf numFmtId="38" fontId="15" fillId="0" borderId="14" xfId="11" applyNumberFormat="1" applyFont="1" applyFill="1" applyBorder="1">
      <alignment vertical="center"/>
    </xf>
    <xf numFmtId="38" fontId="15" fillId="0" borderId="12" xfId="11" applyNumberFormat="1" applyFont="1" applyFill="1" applyBorder="1">
      <alignment vertical="center"/>
    </xf>
    <xf numFmtId="0" fontId="15" fillId="0" borderId="8" xfId="10" applyFont="1" applyBorder="1" applyAlignment="1">
      <alignment horizontal="center" vertical="center"/>
    </xf>
    <xf numFmtId="176" fontId="15" fillId="0" borderId="22" xfId="11" applyNumberFormat="1" applyFont="1" applyFill="1" applyBorder="1">
      <alignment vertical="center"/>
    </xf>
    <xf numFmtId="38" fontId="15" fillId="0" borderId="10" xfId="11" applyNumberFormat="1" applyFont="1" applyFill="1" applyBorder="1">
      <alignment vertical="center"/>
    </xf>
    <xf numFmtId="177" fontId="15" fillId="0" borderId="11" xfId="12" applyNumberFormat="1" applyFont="1" applyFill="1" applyBorder="1" applyAlignment="1">
      <alignment horizontal="center" vertical="center"/>
    </xf>
    <xf numFmtId="38" fontId="15" fillId="0" borderId="8" xfId="11" applyNumberFormat="1" applyFont="1" applyFill="1" applyBorder="1">
      <alignment vertical="center"/>
    </xf>
    <xf numFmtId="177" fontId="15" fillId="0" borderId="11" xfId="12" applyNumberFormat="1" applyFont="1" applyBorder="1" applyAlignment="1">
      <alignment horizontal="center" vertical="center"/>
    </xf>
    <xf numFmtId="38" fontId="15" fillId="0" borderId="22" xfId="11" applyNumberFormat="1" applyFont="1" applyBorder="1">
      <alignment vertical="center"/>
    </xf>
    <xf numFmtId="38" fontId="15" fillId="0" borderId="10" xfId="11" applyNumberFormat="1" applyFont="1" applyBorder="1">
      <alignment vertical="center"/>
    </xf>
    <xf numFmtId="177" fontId="15" fillId="0" borderId="18" xfId="12" applyNumberFormat="1" applyFont="1" applyBorder="1" applyAlignment="1">
      <alignment horizontal="center" vertical="center"/>
    </xf>
    <xf numFmtId="177" fontId="15" fillId="0" borderId="21" xfId="12" applyNumberFormat="1" applyFont="1" applyBorder="1" applyAlignment="1">
      <alignment horizontal="center" vertical="center"/>
    </xf>
    <xf numFmtId="176" fontId="15" fillId="0" borderId="22" xfId="11" applyNumberFormat="1" applyFont="1" applyBorder="1">
      <alignment vertical="center"/>
    </xf>
    <xf numFmtId="38" fontId="15" fillId="0" borderId="8" xfId="11" applyNumberFormat="1" applyFont="1" applyBorder="1">
      <alignment vertical="center"/>
    </xf>
    <xf numFmtId="0" fontId="16" fillId="0" borderId="23" xfId="10" applyFont="1" applyBorder="1" applyAlignment="1">
      <alignment horizontal="center" vertical="center"/>
    </xf>
    <xf numFmtId="176" fontId="16" fillId="0" borderId="24" xfId="11" applyNumberFormat="1" applyFont="1" applyBorder="1">
      <alignment vertical="center"/>
    </xf>
    <xf numFmtId="38" fontId="16" fillId="0" borderId="25" xfId="11" applyNumberFormat="1" applyFont="1" applyBorder="1">
      <alignment vertical="center"/>
    </xf>
    <xf numFmtId="177" fontId="16" fillId="0" borderId="26" xfId="12" applyNumberFormat="1" applyFont="1" applyBorder="1" applyAlignment="1">
      <alignment horizontal="center" vertical="center"/>
    </xf>
    <xf numFmtId="38" fontId="16" fillId="0" borderId="23" xfId="11" applyNumberFormat="1" applyFont="1" applyBorder="1">
      <alignment vertical="center"/>
    </xf>
    <xf numFmtId="38" fontId="16" fillId="0" borderId="24" xfId="11" applyNumberFormat="1" applyFont="1" applyBorder="1">
      <alignment vertical="center"/>
    </xf>
    <xf numFmtId="0" fontId="16" fillId="0" borderId="8" xfId="10" applyFont="1" applyBorder="1" applyAlignment="1">
      <alignment horizontal="center" vertical="center"/>
    </xf>
    <xf numFmtId="176" fontId="16" fillId="0" borderId="22" xfId="11" applyNumberFormat="1" applyFont="1" applyBorder="1">
      <alignment vertical="center"/>
    </xf>
    <xf numFmtId="38" fontId="16" fillId="0" borderId="10" xfId="11" applyNumberFormat="1" applyFont="1" applyBorder="1">
      <alignment vertical="center"/>
    </xf>
    <xf numFmtId="177" fontId="16" fillId="0" borderId="11" xfId="12" applyNumberFormat="1" applyFont="1" applyBorder="1" applyAlignment="1">
      <alignment horizontal="center" vertical="center"/>
    </xf>
    <xf numFmtId="38" fontId="16" fillId="0" borderId="8" xfId="11" applyNumberFormat="1" applyFont="1" applyBorder="1">
      <alignment vertical="center"/>
    </xf>
    <xf numFmtId="38" fontId="16" fillId="0" borderId="22" xfId="11" applyNumberFormat="1" applyFont="1" applyBorder="1">
      <alignment vertical="center"/>
    </xf>
    <xf numFmtId="0" fontId="16" fillId="0" borderId="4" xfId="10" applyFont="1" applyBorder="1" applyAlignment="1">
      <alignment horizontal="center" vertical="center"/>
    </xf>
    <xf numFmtId="176" fontId="16" fillId="0" borderId="19" xfId="11" applyNumberFormat="1" applyFont="1" applyBorder="1">
      <alignment vertical="center"/>
    </xf>
    <xf numFmtId="38" fontId="16" fillId="0" borderId="20" xfId="11" applyNumberFormat="1" applyFont="1" applyBorder="1">
      <alignment vertical="center"/>
    </xf>
    <xf numFmtId="177" fontId="16" fillId="0" borderId="21" xfId="12" applyNumberFormat="1" applyFont="1" applyBorder="1" applyAlignment="1">
      <alignment horizontal="center" vertical="center"/>
    </xf>
    <xf numFmtId="38" fontId="16" fillId="0" borderId="4" xfId="11" applyNumberFormat="1" applyFont="1" applyBorder="1">
      <alignment vertical="center"/>
    </xf>
    <xf numFmtId="38" fontId="16" fillId="0" borderId="19" xfId="11" applyNumberFormat="1" applyFont="1" applyBorder="1">
      <alignment vertical="center"/>
    </xf>
    <xf numFmtId="177" fontId="17" fillId="0" borderId="21" xfId="12" applyNumberFormat="1" applyFont="1" applyBorder="1" applyAlignment="1">
      <alignment horizontal="center" vertical="center"/>
    </xf>
    <xf numFmtId="0" fontId="18" fillId="0" borderId="0" xfId="10" applyFont="1" applyAlignment="1">
      <alignment horizontal="center" vertical="center"/>
    </xf>
    <xf numFmtId="0" fontId="18" fillId="0" borderId="0" xfId="10" applyFont="1" applyAlignment="1">
      <alignment horizontal="left" vertical="center"/>
    </xf>
    <xf numFmtId="176" fontId="13" fillId="0" borderId="0" xfId="11" applyNumberFormat="1" applyFont="1" applyAlignment="1">
      <alignment horizontal="left" vertical="center"/>
    </xf>
    <xf numFmtId="0" fontId="0" fillId="0" borderId="0" xfId="5" applyNumberFormat="1" applyFont="1" applyFill="1" applyAlignment="1"/>
    <xf numFmtId="0" fontId="19" fillId="0" borderId="0" xfId="0" applyFont="1"/>
    <xf numFmtId="0" fontId="20" fillId="0" borderId="0" xfId="0" applyFont="1"/>
    <xf numFmtId="0" fontId="15" fillId="4" borderId="10" xfId="10" applyFont="1" applyFill="1" applyBorder="1" applyAlignment="1">
      <alignment horizontal="center" vertical="center"/>
    </xf>
    <xf numFmtId="0" fontId="15" fillId="4" borderId="11" xfId="10" applyFont="1" applyFill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5" fillId="4" borderId="4" xfId="10" applyFont="1" applyFill="1" applyBorder="1" applyAlignment="1">
      <alignment horizontal="center" vertical="center"/>
    </xf>
    <xf numFmtId="0" fontId="15" fillId="4" borderId="8" xfId="10" applyFont="1" applyFill="1" applyBorder="1" applyAlignment="1">
      <alignment horizontal="center" vertical="center"/>
    </xf>
    <xf numFmtId="0" fontId="15" fillId="4" borderId="5" xfId="10" applyFont="1" applyFill="1" applyBorder="1" applyAlignment="1">
      <alignment horizontal="center" vertical="center"/>
    </xf>
    <xf numFmtId="0" fontId="15" fillId="4" borderId="6" xfId="10" applyFont="1" applyFill="1" applyBorder="1" applyAlignment="1">
      <alignment horizontal="center" vertical="center"/>
    </xf>
    <xf numFmtId="0" fontId="15" fillId="4" borderId="7" xfId="10" applyFont="1" applyFill="1" applyBorder="1" applyAlignment="1">
      <alignment horizontal="center" vertical="center"/>
    </xf>
    <xf numFmtId="38" fontId="0" fillId="0" borderId="0" xfId="5" applyFont="1" applyAlignment="1"/>
    <xf numFmtId="176" fontId="21" fillId="0" borderId="0" xfId="11" applyNumberFormat="1" applyFont="1">
      <alignment vertical="center"/>
    </xf>
    <xf numFmtId="0" fontId="22" fillId="0" borderId="0" xfId="0" applyFont="1"/>
    <xf numFmtId="0" fontId="23" fillId="0" borderId="0" xfId="0" applyFont="1"/>
  </cellXfs>
  <cellStyles count="13">
    <cellStyle name="カンマ 2" xfId="11"/>
    <cellStyle name="パーセント" xfId="1" builtinId="5"/>
    <cellStyle name="パーセント 2" xfId="4"/>
    <cellStyle name="パーセント 3" xfId="12"/>
    <cellStyle name="ハイパーリンク" xfId="6" builtinId="8" hidden="1"/>
    <cellStyle name="ハイパーリンク" xfId="8" builtinId="8" hidden="1"/>
    <cellStyle name="桁区切り 2" xfId="3"/>
    <cellStyle name="桁区切り [0]" xfId="5" builtinId="6"/>
    <cellStyle name="標準" xfId="0" builtinId="0"/>
    <cellStyle name="標準 2" xfId="2"/>
    <cellStyle name="標準 3" xfId="10"/>
    <cellStyle name="表示済みのハイパーリンク" xfId="7" builtinId="9" hidden="1"/>
    <cellStyle name="表示済みのハイパーリンク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Relationship Id="rId3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年次!$C$29</c:f>
              <c:strCache>
                <c:ptCount val="1"/>
                <c:pt idx="0">
                  <c:v>正会員男性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0.000826210826210827"/>
                  <c:y val="-0.03792295578437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0344729344729345"/>
                  <c:y val="-0.03792295578437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0772079772079772"/>
                  <c:y val="-0.0533075711689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年次!$C$30:$C$49</c:f>
              <c:numCache>
                <c:formatCode>#,##0_ </c:formatCode>
                <c:ptCount val="20"/>
                <c:pt idx="0">
                  <c:v>96.5850126704477</c:v>
                </c:pt>
                <c:pt idx="1">
                  <c:v>96.40098950162905</c:v>
                </c:pt>
                <c:pt idx="2">
                  <c:v>94.57885845299867</c:v>
                </c:pt>
                <c:pt idx="3">
                  <c:v>94.57885845299867</c:v>
                </c:pt>
                <c:pt idx="4">
                  <c:v>94.57885845299867</c:v>
                </c:pt>
                <c:pt idx="5">
                  <c:v>91.17292144322433</c:v>
                </c:pt>
                <c:pt idx="6">
                  <c:v>87.11536140943646</c:v>
                </c:pt>
                <c:pt idx="7">
                  <c:v>86.80765053698563</c:v>
                </c:pt>
                <c:pt idx="8">
                  <c:v>87.5346928924822</c:v>
                </c:pt>
                <c:pt idx="9">
                  <c:v>90.08989984312778</c:v>
                </c:pt>
                <c:pt idx="10">
                  <c:v>87.95100760226861</c:v>
                </c:pt>
                <c:pt idx="11">
                  <c:v>89.80933993001085</c:v>
                </c:pt>
                <c:pt idx="12">
                  <c:v>92.87438156148184</c:v>
                </c:pt>
                <c:pt idx="13">
                  <c:v>91.23024013515145</c:v>
                </c:pt>
                <c:pt idx="19">
                  <c:v>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年次!$D$29</c:f>
              <c:strCache>
                <c:ptCount val="1"/>
                <c:pt idx="0">
                  <c:v>正会員女性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0.0148272458796992"/>
                  <c:y val="0.0636156587713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536503515454449"/>
                      <c:h val="0.051230832987981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年次!$D$30:$D$49</c:f>
              <c:numCache>
                <c:formatCode>#,##0_ </c:formatCode>
                <c:ptCount val="20"/>
                <c:pt idx="0">
                  <c:v>359.0769230769231</c:v>
                </c:pt>
                <c:pt idx="1">
                  <c:v>337.5384615384615</c:v>
                </c:pt>
                <c:pt idx="2">
                  <c:v>310.153846153846</c:v>
                </c:pt>
                <c:pt idx="3">
                  <c:v>292.3076923076923</c:v>
                </c:pt>
                <c:pt idx="4">
                  <c:v>292.3076923076923</c:v>
                </c:pt>
                <c:pt idx="5">
                  <c:v>257.8461538461538</c:v>
                </c:pt>
                <c:pt idx="6">
                  <c:v>239.6923076923077</c:v>
                </c:pt>
                <c:pt idx="7">
                  <c:v>226.1538461538462</c:v>
                </c:pt>
                <c:pt idx="8">
                  <c:v>208.9230769230769</c:v>
                </c:pt>
                <c:pt idx="9">
                  <c:v>212.6153846153846</c:v>
                </c:pt>
                <c:pt idx="10">
                  <c:v>193.2307692307692</c:v>
                </c:pt>
                <c:pt idx="11">
                  <c:v>168.9230769230769</c:v>
                </c:pt>
                <c:pt idx="12">
                  <c:v>145.8461538461538</c:v>
                </c:pt>
                <c:pt idx="13">
                  <c:v>160.0</c:v>
                </c:pt>
                <c:pt idx="19">
                  <c:v>100.0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年次!$E$29</c:f>
              <c:strCache>
                <c:ptCount val="1"/>
                <c:pt idx="0">
                  <c:v>学生会員男性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年次!$E$30:$E$49</c:f>
              <c:numCache>
                <c:formatCode>#,##0_ </c:formatCode>
                <c:ptCount val="20"/>
                <c:pt idx="0">
                  <c:v>74.74137931034483</c:v>
                </c:pt>
                <c:pt idx="1">
                  <c:v>76.27586206896552</c:v>
                </c:pt>
                <c:pt idx="2">
                  <c:v>74.84482758620688</c:v>
                </c:pt>
                <c:pt idx="3">
                  <c:v>73.86206896551725</c:v>
                </c:pt>
                <c:pt idx="4">
                  <c:v>73.86206896551725</c:v>
                </c:pt>
                <c:pt idx="5">
                  <c:v>75.20689655172413</c:v>
                </c:pt>
                <c:pt idx="6">
                  <c:v>75.87931034482759</c:v>
                </c:pt>
                <c:pt idx="7">
                  <c:v>77.43103448275861</c:v>
                </c:pt>
                <c:pt idx="8">
                  <c:v>76.39655172413793</c:v>
                </c:pt>
                <c:pt idx="9">
                  <c:v>73.5</c:v>
                </c:pt>
                <c:pt idx="10">
                  <c:v>86.53448275862068</c:v>
                </c:pt>
                <c:pt idx="11">
                  <c:v>88.51724137931033</c:v>
                </c:pt>
                <c:pt idx="12">
                  <c:v>79.44827586206897</c:v>
                </c:pt>
                <c:pt idx="13">
                  <c:v>85.70689655172414</c:v>
                </c:pt>
                <c:pt idx="19">
                  <c:v>100.0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年次!$F$29</c:f>
              <c:strCache>
                <c:ptCount val="1"/>
                <c:pt idx="0">
                  <c:v>学生会員女性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0.0564387464387465"/>
                  <c:y val="-0.05746141732283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0251772782704264"/>
                  <c:y val="-0.04693514297554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0150913114828142"/>
                  <c:y val="-0.009445296311645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322222222222222"/>
                  <c:y val="0.0348462749848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年次!$F$30:$F$49</c:f>
              <c:numCache>
                <c:formatCode>#,##0_ </c:formatCode>
                <c:ptCount val="20"/>
                <c:pt idx="0">
                  <c:v>213.1498470948012</c:v>
                </c:pt>
                <c:pt idx="1">
                  <c:v>203.3639143730887</c:v>
                </c:pt>
                <c:pt idx="2">
                  <c:v>178.5932721712538</c:v>
                </c:pt>
                <c:pt idx="3">
                  <c:v>178.8990825688073</c:v>
                </c:pt>
                <c:pt idx="4">
                  <c:v>178.8990825688073</c:v>
                </c:pt>
                <c:pt idx="5">
                  <c:v>175.5351681957187</c:v>
                </c:pt>
                <c:pt idx="6">
                  <c:v>170.9480122324159</c:v>
                </c:pt>
                <c:pt idx="7">
                  <c:v>172.782874617737</c:v>
                </c:pt>
                <c:pt idx="8">
                  <c:v>168.8073394495413</c:v>
                </c:pt>
                <c:pt idx="9">
                  <c:v>166.6666666666667</c:v>
                </c:pt>
                <c:pt idx="10">
                  <c:v>207.9510703363914</c:v>
                </c:pt>
                <c:pt idx="11">
                  <c:v>111.0091743119266</c:v>
                </c:pt>
                <c:pt idx="12">
                  <c:v>141.5902140672783</c:v>
                </c:pt>
                <c:pt idx="13">
                  <c:v>153.5168195718655</c:v>
                </c:pt>
                <c:pt idx="19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7765648"/>
        <c:axId val="-1344677648"/>
      </c:lineChart>
      <c:catAx>
        <c:axId val="-1347765648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r>
                  <a:rPr lang="ja-JP" altLang="en-US" sz="1400" b="1" i="0">
                    <a:latin typeface="Meiryo" charset="-128"/>
                    <a:ea typeface="Meiryo" charset="-128"/>
                    <a:cs typeface="Meiryo" charset="-128"/>
                  </a:rPr>
                  <a:t>毎年</a:t>
                </a:r>
                <a:r>
                  <a:rPr lang="en-US" altLang="ja-JP" sz="1400" b="1" i="0">
                    <a:latin typeface="Meiryo" charset="-128"/>
                    <a:ea typeface="Meiryo" charset="-128"/>
                    <a:cs typeface="Meiryo" charset="-128"/>
                  </a:rPr>
                  <a:t>3</a:t>
                </a:r>
                <a:r>
                  <a:rPr lang="ja-JP" altLang="en-US" sz="1400" b="1" i="0">
                    <a:latin typeface="Meiryo" charset="-128"/>
                    <a:ea typeface="Meiryo" charset="-128"/>
                    <a:cs typeface="Meiryo" charset="-128"/>
                  </a:rPr>
                  <a:t>月末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" charset="-128"/>
                  <a:ea typeface="Meiryo" charset="-128"/>
                  <a:cs typeface="Meiryo" charset="-128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4677648"/>
        <c:crosses val="autoZero"/>
        <c:auto val="1"/>
        <c:lblAlgn val="ctr"/>
        <c:lblOffset val="100"/>
        <c:tickLblSkip val="2"/>
        <c:noMultiLvlLbl val="0"/>
      </c:catAx>
      <c:valAx>
        <c:axId val="-134467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r>
                  <a:rPr lang="en-US" altLang="ja-JP" sz="1400" b="1" i="0">
                    <a:latin typeface="Meiryo" charset="-128"/>
                    <a:ea typeface="Meiryo" charset="-128"/>
                    <a:cs typeface="Meiryo" charset="-128"/>
                  </a:rPr>
                  <a:t>1998</a:t>
                </a:r>
                <a:r>
                  <a:rPr lang="ja-JP" altLang="en-US" sz="1400" b="1" i="0">
                    <a:latin typeface="Meiryo" charset="-128"/>
                    <a:ea typeface="Meiryo" charset="-128"/>
                    <a:cs typeface="Meiryo" charset="-128"/>
                  </a:rPr>
                  <a:t>年を</a:t>
                </a:r>
                <a:r>
                  <a:rPr lang="en-US" altLang="ja-JP" sz="1400" b="1" i="0">
                    <a:latin typeface="Meiryo" charset="-128"/>
                    <a:ea typeface="Meiryo" charset="-128"/>
                    <a:cs typeface="Meiryo" charset="-128"/>
                  </a:rPr>
                  <a:t>100</a:t>
                </a:r>
                <a:r>
                  <a:rPr lang="ja-JP" altLang="en-US" sz="1400" b="1" i="0">
                    <a:latin typeface="Meiryo" charset="-128"/>
                    <a:ea typeface="Meiryo" charset="-128"/>
                    <a:cs typeface="Meiryo" charset="-128"/>
                  </a:rPr>
                  <a:t>とした会員数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" charset="-128"/>
                  <a:ea typeface="Meiryo" charset="-128"/>
                  <a:cs typeface="Meiryo" charset="-128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776564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alpha val="3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生年齢別構成!$E$4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生年齢別構成!$A$5:$A$18</c:f>
              <c:strCache>
                <c:ptCount val="14"/>
                <c:pt idx="0">
                  <c:v>19歳以下</c:v>
                </c:pt>
                <c:pt idx="1">
                  <c:v>20〜24歳</c:v>
                </c:pt>
                <c:pt idx="2">
                  <c:v>25〜29歳</c:v>
                </c:pt>
                <c:pt idx="3">
                  <c:v>30〜34歳</c:v>
                </c:pt>
                <c:pt idx="4">
                  <c:v>35〜39歳</c:v>
                </c:pt>
                <c:pt idx="5">
                  <c:v>40〜44歳</c:v>
                </c:pt>
                <c:pt idx="6">
                  <c:v>45〜49歳</c:v>
                </c:pt>
                <c:pt idx="7">
                  <c:v>50〜54歳</c:v>
                </c:pt>
                <c:pt idx="8">
                  <c:v>55〜59歳</c:v>
                </c:pt>
                <c:pt idx="9">
                  <c:v>60〜64歳</c:v>
                </c:pt>
                <c:pt idx="10">
                  <c:v>65〜69歳</c:v>
                </c:pt>
                <c:pt idx="11">
                  <c:v>70〜74歳</c:v>
                </c:pt>
                <c:pt idx="12">
                  <c:v>75〜79歳</c:v>
                </c:pt>
                <c:pt idx="13">
                  <c:v>80歳以上</c:v>
                </c:pt>
              </c:strCache>
            </c:strRef>
          </c:cat>
          <c:val>
            <c:numRef>
              <c:f>生年齢別構成!$E$5:$E$18</c:f>
              <c:numCache>
                <c:formatCode>0.0%</c:formatCode>
                <c:ptCount val="14"/>
                <c:pt idx="0">
                  <c:v>0.0032736375890622</c:v>
                </c:pt>
                <c:pt idx="1">
                  <c:v>0.0973288217655635</c:v>
                </c:pt>
                <c:pt idx="2">
                  <c:v>0.0818959588456989</c:v>
                </c:pt>
                <c:pt idx="3">
                  <c:v>0.0666831724024098</c:v>
                </c:pt>
                <c:pt idx="4">
                  <c:v>0.0695991857170367</c:v>
                </c:pt>
                <c:pt idx="5">
                  <c:v>0.106902148496603</c:v>
                </c:pt>
                <c:pt idx="6">
                  <c:v>0.138373084646915</c:v>
                </c:pt>
                <c:pt idx="7">
                  <c:v>0.11856620175511</c:v>
                </c:pt>
                <c:pt idx="8">
                  <c:v>0.122692635690903</c:v>
                </c:pt>
                <c:pt idx="9">
                  <c:v>0.0867376413303623</c:v>
                </c:pt>
                <c:pt idx="10">
                  <c:v>0.0537261698440208</c:v>
                </c:pt>
                <c:pt idx="11">
                  <c:v>0.0255013617231988</c:v>
                </c:pt>
                <c:pt idx="12">
                  <c:v>0.0160930923495915</c:v>
                </c:pt>
                <c:pt idx="13">
                  <c:v>0.0126268878435256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344467568"/>
        <c:axId val="-1344465088"/>
      </c:barChart>
      <c:barChart>
        <c:barDir val="bar"/>
        <c:grouping val="clustered"/>
        <c:varyColors val="0"/>
        <c:ser>
          <c:idx val="1"/>
          <c:order val="1"/>
          <c:tx>
            <c:strRef>
              <c:f>生年齢別構成!$F$4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生年齢別構成!$A$5:$A$18</c:f>
              <c:strCache>
                <c:ptCount val="14"/>
                <c:pt idx="0">
                  <c:v>19歳以下</c:v>
                </c:pt>
                <c:pt idx="1">
                  <c:v>20〜24歳</c:v>
                </c:pt>
                <c:pt idx="2">
                  <c:v>25〜29歳</c:v>
                </c:pt>
                <c:pt idx="3">
                  <c:v>30〜34歳</c:v>
                </c:pt>
                <c:pt idx="4">
                  <c:v>35〜39歳</c:v>
                </c:pt>
                <c:pt idx="5">
                  <c:v>40〜44歳</c:v>
                </c:pt>
                <c:pt idx="6">
                  <c:v>45〜49歳</c:v>
                </c:pt>
                <c:pt idx="7">
                  <c:v>50〜54歳</c:v>
                </c:pt>
                <c:pt idx="8">
                  <c:v>55〜59歳</c:v>
                </c:pt>
                <c:pt idx="9">
                  <c:v>60〜64歳</c:v>
                </c:pt>
                <c:pt idx="10">
                  <c:v>65〜69歳</c:v>
                </c:pt>
                <c:pt idx="11">
                  <c:v>70〜74歳</c:v>
                </c:pt>
                <c:pt idx="12">
                  <c:v>75〜79歳</c:v>
                </c:pt>
                <c:pt idx="13">
                  <c:v>80歳以上</c:v>
                </c:pt>
              </c:strCache>
            </c:strRef>
          </c:cat>
          <c:val>
            <c:numRef>
              <c:f>生年齢別構成!$F$5:$F$18</c:f>
              <c:numCache>
                <c:formatCode>0.0%</c:formatCode>
                <c:ptCount val="14"/>
                <c:pt idx="0">
                  <c:v>0.00697424892703862</c:v>
                </c:pt>
                <c:pt idx="1">
                  <c:v>0.283798283261803</c:v>
                </c:pt>
                <c:pt idx="2">
                  <c:v>0.234442060085837</c:v>
                </c:pt>
                <c:pt idx="3">
                  <c:v>0.13519313304721</c:v>
                </c:pt>
                <c:pt idx="4">
                  <c:v>0.0954935622317596</c:v>
                </c:pt>
                <c:pt idx="5">
                  <c:v>0.0944206008583691</c:v>
                </c:pt>
                <c:pt idx="6">
                  <c:v>0.069206008583691</c:v>
                </c:pt>
                <c:pt idx="7">
                  <c:v>0.042381974248927</c:v>
                </c:pt>
                <c:pt idx="8">
                  <c:v>0.0171673819742489</c:v>
                </c:pt>
                <c:pt idx="9">
                  <c:v>0.0123390557939914</c:v>
                </c:pt>
                <c:pt idx="10">
                  <c:v>0.00536480686695279</c:v>
                </c:pt>
                <c:pt idx="11">
                  <c:v>0.00160944206008584</c:v>
                </c:pt>
                <c:pt idx="12">
                  <c:v>0.0</c:v>
                </c:pt>
                <c:pt idx="13">
                  <c:v>0.00160944206008584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344459616"/>
        <c:axId val="-1344462096"/>
      </c:barChart>
      <c:catAx>
        <c:axId val="-1344467568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solidFill>
            <a:schemeClr val="bg1"/>
          </a:solidFill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anchor="ctr" anchorCtr="1">
            <a:noAutofit/>
          </a:bodyPr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4465088"/>
        <c:crosses val="autoZero"/>
        <c:auto val="1"/>
        <c:lblAlgn val="ctr"/>
        <c:lblOffset val="100"/>
        <c:noMultiLvlLbl val="0"/>
      </c:catAx>
      <c:valAx>
        <c:axId val="-1344465088"/>
        <c:scaling>
          <c:orientation val="maxMin"/>
          <c:max val="0.3"/>
          <c:min val="-0.4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4467568"/>
        <c:crosses val="autoZero"/>
        <c:crossBetween val="between"/>
      </c:valAx>
      <c:valAx>
        <c:axId val="-1344462096"/>
        <c:scaling>
          <c:orientation val="minMax"/>
          <c:max val="0.3"/>
          <c:min val="-0.4"/>
        </c:scaling>
        <c:delete val="0"/>
        <c:axPos val="t"/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4459616"/>
        <c:crosses val="max"/>
        <c:crossBetween val="between"/>
      </c:valAx>
      <c:catAx>
        <c:axId val="-134445961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-1344462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年次!$C$29</c:f>
              <c:strCache>
                <c:ptCount val="1"/>
                <c:pt idx="0">
                  <c:v>正会員男性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0.0124512730669083"/>
                  <c:y val="-0.02695774629536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eiryo" charset="-128"/>
                      <a:ea typeface="Meiryo" charset="-128"/>
                      <a:cs typeface="Meiryo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00179003880302"/>
                      <c:h val="0.0318531435123256"/>
                    </c:manualLayout>
                  </c15:layout>
                </c:ext>
              </c:extLst>
            </c:dLbl>
            <c:dLbl>
              <c:idx val="1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eiryo" charset="-128"/>
                      <a:ea typeface="Meiryo" charset="-128"/>
                      <a:cs typeface="Meiryo" charset="-128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324602232609234"/>
                      <c:h val="0.037368839358615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年次!$C$30:$C$49</c:f>
              <c:numCache>
                <c:formatCode>#,##0_ </c:formatCode>
                <c:ptCount val="20"/>
                <c:pt idx="0">
                  <c:v>96.5850126704477</c:v>
                </c:pt>
                <c:pt idx="1">
                  <c:v>96.40098950162905</c:v>
                </c:pt>
                <c:pt idx="2">
                  <c:v>94.57885845299867</c:v>
                </c:pt>
                <c:pt idx="3">
                  <c:v>94.57885845299867</c:v>
                </c:pt>
                <c:pt idx="4">
                  <c:v>94.57885845299867</c:v>
                </c:pt>
                <c:pt idx="5">
                  <c:v>91.17292144322433</c:v>
                </c:pt>
                <c:pt idx="6">
                  <c:v>87.11536140943646</c:v>
                </c:pt>
                <c:pt idx="7">
                  <c:v>86.80765053698563</c:v>
                </c:pt>
                <c:pt idx="8">
                  <c:v>87.5346928924822</c:v>
                </c:pt>
                <c:pt idx="9">
                  <c:v>90.08989984312778</c:v>
                </c:pt>
                <c:pt idx="10">
                  <c:v>87.95100760226861</c:v>
                </c:pt>
                <c:pt idx="11">
                  <c:v>89.80933993001085</c:v>
                </c:pt>
                <c:pt idx="12">
                  <c:v>92.87438156148184</c:v>
                </c:pt>
                <c:pt idx="13">
                  <c:v>91.23024013515145</c:v>
                </c:pt>
                <c:pt idx="19">
                  <c:v>100.0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年次!$D$29</c:f>
              <c:strCache>
                <c:ptCount val="1"/>
                <c:pt idx="0">
                  <c:v>正会員女性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0.114398940516847"/>
                  <c:y val="-0.06230897489476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eiryo" charset="-128"/>
                      <a:ea typeface="Meiryo" charset="-128"/>
                      <a:cs typeface="Meiryo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31375702117922"/>
                      <c:h val="0.069901078400537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年次!$D$30:$D$49</c:f>
              <c:numCache>
                <c:formatCode>#,##0_ </c:formatCode>
                <c:ptCount val="20"/>
                <c:pt idx="0">
                  <c:v>359.0769230769231</c:v>
                </c:pt>
                <c:pt idx="1">
                  <c:v>337.5384615384615</c:v>
                </c:pt>
                <c:pt idx="2">
                  <c:v>310.153846153846</c:v>
                </c:pt>
                <c:pt idx="3">
                  <c:v>292.3076923076923</c:v>
                </c:pt>
                <c:pt idx="4">
                  <c:v>292.3076923076923</c:v>
                </c:pt>
                <c:pt idx="5">
                  <c:v>257.8461538461538</c:v>
                </c:pt>
                <c:pt idx="6">
                  <c:v>239.6923076923077</c:v>
                </c:pt>
                <c:pt idx="7">
                  <c:v>226.1538461538462</c:v>
                </c:pt>
                <c:pt idx="8">
                  <c:v>208.9230769230769</c:v>
                </c:pt>
                <c:pt idx="9">
                  <c:v>212.6153846153846</c:v>
                </c:pt>
                <c:pt idx="10">
                  <c:v>193.2307692307692</c:v>
                </c:pt>
                <c:pt idx="11">
                  <c:v>168.9230769230769</c:v>
                </c:pt>
                <c:pt idx="12">
                  <c:v>145.8461538461538</c:v>
                </c:pt>
                <c:pt idx="13">
                  <c:v>160.0</c:v>
                </c:pt>
                <c:pt idx="19">
                  <c:v>100.0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年次!$E$29</c:f>
              <c:strCache>
                <c:ptCount val="1"/>
                <c:pt idx="0">
                  <c:v>学生会員男性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19050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年次!$E$30:$E$49</c:f>
              <c:numCache>
                <c:formatCode>#,##0_ </c:formatCode>
                <c:ptCount val="20"/>
                <c:pt idx="0">
                  <c:v>74.74137931034483</c:v>
                </c:pt>
                <c:pt idx="1">
                  <c:v>76.27586206896552</c:v>
                </c:pt>
                <c:pt idx="2">
                  <c:v>74.84482758620688</c:v>
                </c:pt>
                <c:pt idx="3">
                  <c:v>73.86206896551725</c:v>
                </c:pt>
                <c:pt idx="4">
                  <c:v>73.86206896551725</c:v>
                </c:pt>
                <c:pt idx="5">
                  <c:v>75.20689655172413</c:v>
                </c:pt>
                <c:pt idx="6">
                  <c:v>75.87931034482759</c:v>
                </c:pt>
                <c:pt idx="7">
                  <c:v>77.43103448275861</c:v>
                </c:pt>
                <c:pt idx="8">
                  <c:v>76.39655172413793</c:v>
                </c:pt>
                <c:pt idx="9">
                  <c:v>73.5</c:v>
                </c:pt>
                <c:pt idx="10">
                  <c:v>86.53448275862068</c:v>
                </c:pt>
                <c:pt idx="11">
                  <c:v>88.51724137931033</c:v>
                </c:pt>
                <c:pt idx="12">
                  <c:v>79.44827586206897</c:v>
                </c:pt>
                <c:pt idx="13">
                  <c:v>85.70689655172414</c:v>
                </c:pt>
                <c:pt idx="19">
                  <c:v>100.0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年次!$F$29</c:f>
              <c:strCache>
                <c:ptCount val="1"/>
                <c:pt idx="0">
                  <c:v>学生会員女性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FF000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0.0367247912553855"/>
                  <c:y val="0.11292249561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414610198688893"/>
                  <c:y val="-0.0443891289642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eiryo" charset="-128"/>
                      <a:ea typeface="Meiryo" charset="-128"/>
                      <a:cs typeface="Meiryo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601879932204057"/>
                      <c:h val="0.0315991176331198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-0.0499557994906602"/>
                  <c:y val="0.01405785834650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840870773904231"/>
                  <c:y val="0.04589406427318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eiryo" charset="-128"/>
                      <a:ea typeface="Meiryo" charset="-128"/>
                      <a:cs typeface="Meiryo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31375702117922"/>
                      <c:h val="0.069901078400537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年次!$B$30:$B$49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年次!$F$30:$F$49</c:f>
              <c:numCache>
                <c:formatCode>#,##0_ </c:formatCode>
                <c:ptCount val="20"/>
                <c:pt idx="0">
                  <c:v>213.1498470948012</c:v>
                </c:pt>
                <c:pt idx="1">
                  <c:v>203.3639143730887</c:v>
                </c:pt>
                <c:pt idx="2">
                  <c:v>178.5932721712538</c:v>
                </c:pt>
                <c:pt idx="3">
                  <c:v>178.8990825688073</c:v>
                </c:pt>
                <c:pt idx="4">
                  <c:v>178.8990825688073</c:v>
                </c:pt>
                <c:pt idx="5">
                  <c:v>175.5351681957187</c:v>
                </c:pt>
                <c:pt idx="6">
                  <c:v>170.9480122324159</c:v>
                </c:pt>
                <c:pt idx="7">
                  <c:v>172.782874617737</c:v>
                </c:pt>
                <c:pt idx="8">
                  <c:v>168.8073394495413</c:v>
                </c:pt>
                <c:pt idx="9">
                  <c:v>166.6666666666667</c:v>
                </c:pt>
                <c:pt idx="10">
                  <c:v>207.9510703363914</c:v>
                </c:pt>
                <c:pt idx="11">
                  <c:v>111.0091743119266</c:v>
                </c:pt>
                <c:pt idx="12">
                  <c:v>141.5902140672783</c:v>
                </c:pt>
                <c:pt idx="13">
                  <c:v>153.5168195718655</c:v>
                </c:pt>
                <c:pt idx="19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7735888"/>
        <c:axId val="-1347731856"/>
      </c:lineChart>
      <c:catAx>
        <c:axId val="-1347735888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r>
                  <a:rPr lang="ja-JP" altLang="en-US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毎年</a:t>
                </a:r>
                <a:r>
                  <a:rPr lang="en-US" altLang="ja-JP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3</a:t>
                </a:r>
                <a:r>
                  <a:rPr lang="ja-JP" altLang="en-US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月末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Meiryo" charset="-128"/>
                  <a:ea typeface="Meiryo" charset="-128"/>
                  <a:cs typeface="Meiryo" charset="-128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7731856"/>
        <c:crosses val="autoZero"/>
        <c:auto val="1"/>
        <c:lblAlgn val="ctr"/>
        <c:lblOffset val="100"/>
        <c:tickLblSkip val="2"/>
        <c:noMultiLvlLbl val="0"/>
      </c:catAx>
      <c:valAx>
        <c:axId val="-13477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r>
                  <a:rPr lang="en-US" altLang="ja-JP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1998</a:t>
                </a:r>
                <a:r>
                  <a:rPr lang="ja-JP" altLang="en-US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年を</a:t>
                </a:r>
                <a:r>
                  <a:rPr lang="en-US" altLang="ja-JP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100</a:t>
                </a:r>
                <a:r>
                  <a:rPr lang="ja-JP" altLang="en-US" sz="1400" b="1" i="0">
                    <a:solidFill>
                      <a:schemeClr val="tx1"/>
                    </a:solidFill>
                    <a:latin typeface="Meiryo" charset="-128"/>
                    <a:ea typeface="Meiryo" charset="-128"/>
                    <a:cs typeface="Meiryo" charset="-128"/>
                  </a:rPr>
                  <a:t>とした会員数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Meiryo" charset="-128"/>
                  <a:ea typeface="Meiryo" charset="-128"/>
                  <a:cs typeface="Meiryo" charset="-128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7735888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r>
              <a:rPr lang="ja-JP" altLang="en-US"/>
              <a:t>正会員</a:t>
            </a:r>
            <a:r>
              <a:rPr lang="en-US" altLang="ja-JP"/>
              <a:t> 33,183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3"/>
          <c:order val="1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1"/>
          <c:order val="2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0"/>
          <c:order val="3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" charset="-128"/>
          <a:ea typeface="Meiryo" charset="-128"/>
          <a:cs typeface="Meiryo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r>
              <a:rPr lang="ja-JP" altLang="en-US"/>
              <a:t>学生会員</a:t>
            </a:r>
            <a:r>
              <a:rPr lang="en-US" altLang="ja-JP"/>
              <a:t> 5,032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4"/>
          <c:order val="0"/>
          <c:tx>
            <c:strRef>
              <c:f>年次!$B$59</c:f>
              <c:strCache>
                <c:ptCount val="1"/>
                <c:pt idx="0">
                  <c:v>学生会員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年次!$C$59:$D$59</c:f>
              <c:numCache>
                <c:formatCode>0.0%</c:formatCode>
                <c:ptCount val="2"/>
                <c:pt idx="0">
                  <c:v>0.861486486486486</c:v>
                </c:pt>
                <c:pt idx="1">
                  <c:v>0.138513513513514</c:v>
                </c:pt>
              </c:numCache>
            </c:numRef>
          </c:val>
        </c:ser>
        <c:ser>
          <c:idx val="5"/>
          <c:order val="1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6"/>
          <c:order val="2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7"/>
          <c:order val="3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2"/>
          <c:order val="4"/>
          <c:tx>
            <c:strRef>
              <c:f>年次!$B$59</c:f>
              <c:strCache>
                <c:ptCount val="1"/>
                <c:pt idx="0">
                  <c:v>学生会員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年次!$C$59:$D$59</c:f>
              <c:numCache>
                <c:formatCode>0.0%</c:formatCode>
                <c:ptCount val="2"/>
                <c:pt idx="0">
                  <c:v>0.861486486486486</c:v>
                </c:pt>
                <c:pt idx="1">
                  <c:v>0.138513513513514</c:v>
                </c:pt>
              </c:numCache>
            </c:numRef>
          </c:val>
        </c:ser>
        <c:ser>
          <c:idx val="3"/>
          <c:order val="5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1"/>
          <c:order val="6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0"/>
          <c:order val="7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" charset="-128"/>
          <a:ea typeface="Meiryo" charset="-128"/>
          <a:cs typeface="Meiryo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r>
              <a:rPr lang="ja-JP" altLang="en-US"/>
              <a:t>全会員　</a:t>
            </a:r>
            <a:r>
              <a:rPr lang="en-US" altLang="ja-JP"/>
              <a:t>38,215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4"/>
          <c:order val="0"/>
          <c:tx>
            <c:strRef>
              <c:f>年次!$B$60</c:f>
              <c:strCache>
                <c:ptCount val="1"/>
                <c:pt idx="0">
                  <c:v>全会員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年次!$C$60:$D$60</c:f>
              <c:numCache>
                <c:formatCode>0.0%</c:formatCode>
                <c:ptCount val="2"/>
                <c:pt idx="0">
                  <c:v>0.951223341619783</c:v>
                </c:pt>
                <c:pt idx="1">
                  <c:v>0.0487766583802172</c:v>
                </c:pt>
              </c:numCache>
            </c:numRef>
          </c:val>
        </c:ser>
        <c:ser>
          <c:idx val="5"/>
          <c:order val="1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6"/>
          <c:order val="2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7"/>
          <c:order val="3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2"/>
          <c:order val="4"/>
          <c:tx>
            <c:strRef>
              <c:f>年次!$B$59</c:f>
              <c:strCache>
                <c:ptCount val="1"/>
                <c:pt idx="0">
                  <c:v>学生会員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年次!$C$59:$D$59</c:f>
              <c:numCache>
                <c:formatCode>0.0%</c:formatCode>
                <c:ptCount val="2"/>
                <c:pt idx="0">
                  <c:v>0.861486486486486</c:v>
                </c:pt>
                <c:pt idx="1">
                  <c:v>0.138513513513514</c:v>
                </c:pt>
              </c:numCache>
            </c:numRef>
          </c:val>
        </c:ser>
        <c:ser>
          <c:idx val="3"/>
          <c:order val="5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1"/>
          <c:order val="6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0"/>
          <c:order val="7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" charset="-128"/>
          <a:ea typeface="Meiryo" charset="-128"/>
          <a:cs typeface="Meiryo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2"/>
          <c:order val="0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3"/>
          <c:order val="1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1"/>
          <c:order val="2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0"/>
          <c:order val="3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eiryo" charset="-128"/>
          <a:ea typeface="Meiryo" charset="-128"/>
          <a:cs typeface="Meiryo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4"/>
          <c:order val="0"/>
          <c:tx>
            <c:strRef>
              <c:f>年次!$B$59</c:f>
              <c:strCache>
                <c:ptCount val="1"/>
                <c:pt idx="0">
                  <c:v>学生会員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年次!$C$59:$D$59</c:f>
              <c:numCache>
                <c:formatCode>0.0%</c:formatCode>
                <c:ptCount val="2"/>
                <c:pt idx="0">
                  <c:v>0.861486486486486</c:v>
                </c:pt>
                <c:pt idx="1">
                  <c:v>0.138513513513514</c:v>
                </c:pt>
              </c:numCache>
            </c:numRef>
          </c:val>
        </c:ser>
        <c:ser>
          <c:idx val="5"/>
          <c:order val="1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6"/>
          <c:order val="2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7"/>
          <c:order val="3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2"/>
          <c:order val="4"/>
          <c:tx>
            <c:strRef>
              <c:f>年次!$B$59</c:f>
              <c:strCache>
                <c:ptCount val="1"/>
                <c:pt idx="0">
                  <c:v>学生会員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年次!$C$59:$D$59</c:f>
              <c:numCache>
                <c:formatCode>0.0%</c:formatCode>
                <c:ptCount val="2"/>
                <c:pt idx="0">
                  <c:v>0.861486486486486</c:v>
                </c:pt>
                <c:pt idx="1">
                  <c:v>0.138513513513514</c:v>
                </c:pt>
              </c:numCache>
            </c:numRef>
          </c:val>
        </c:ser>
        <c:ser>
          <c:idx val="3"/>
          <c:order val="5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1"/>
          <c:order val="6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0"/>
          <c:order val="7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eiryo" charset="-128"/>
          <a:ea typeface="Meiryo" charset="-128"/>
          <a:cs typeface="Meiryo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4"/>
          <c:order val="0"/>
          <c:tx>
            <c:strRef>
              <c:f>年次!$B$60</c:f>
              <c:strCache>
                <c:ptCount val="1"/>
                <c:pt idx="0">
                  <c:v>全会員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年次!$C$60:$D$60</c:f>
              <c:numCache>
                <c:formatCode>0.0%</c:formatCode>
                <c:ptCount val="2"/>
                <c:pt idx="0">
                  <c:v>0.951223341619783</c:v>
                </c:pt>
                <c:pt idx="1">
                  <c:v>0.0487766583802172</c:v>
                </c:pt>
              </c:numCache>
            </c:numRef>
          </c:val>
        </c:ser>
        <c:ser>
          <c:idx val="5"/>
          <c:order val="1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6"/>
          <c:order val="2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7"/>
          <c:order val="3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2"/>
          <c:order val="4"/>
          <c:tx>
            <c:strRef>
              <c:f>年次!$B$59</c:f>
              <c:strCache>
                <c:ptCount val="1"/>
                <c:pt idx="0">
                  <c:v>学生会員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年次!$C$59:$D$59</c:f>
              <c:numCache>
                <c:formatCode>0.0%</c:formatCode>
                <c:ptCount val="2"/>
                <c:pt idx="0">
                  <c:v>0.861486486486486</c:v>
                </c:pt>
                <c:pt idx="1">
                  <c:v>0.138513513513514</c:v>
                </c:pt>
              </c:numCache>
            </c:numRef>
          </c:val>
        </c:ser>
        <c:ser>
          <c:idx val="3"/>
          <c:order val="5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1"/>
          <c:order val="6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ser>
          <c:idx val="0"/>
          <c:order val="7"/>
          <c:tx>
            <c:strRef>
              <c:f>年次!$B$58</c:f>
              <c:strCache>
                <c:ptCount val="1"/>
                <c:pt idx="0">
                  <c:v>正会員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年次!$C$57:$D$57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年次!$C$58:$D$58</c:f>
              <c:numCache>
                <c:formatCode>0.0%</c:formatCode>
                <c:ptCount val="2"/>
                <c:pt idx="0">
                  <c:v>0.964831389566947</c:v>
                </c:pt>
                <c:pt idx="1">
                  <c:v>0.0351686104330531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eiryo" charset="-128"/>
          <a:ea typeface="Meiryo" charset="-128"/>
          <a:cs typeface="Meiryo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年次!$J$6</c:f>
              <c:strCache>
                <c:ptCount val="1"/>
                <c:pt idx="0">
                  <c:v>正会員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年次!$I$7:$I$26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年次!$J$7:$J$26</c:f>
              <c:numCache>
                <c:formatCode>#,##0_);[Red]\(#,##0\)</c:formatCode>
                <c:ptCount val="20"/>
                <c:pt idx="0">
                  <c:v>1167.0</c:v>
                </c:pt>
                <c:pt idx="1">
                  <c:v>1097.0</c:v>
                </c:pt>
                <c:pt idx="2">
                  <c:v>1008.0</c:v>
                </c:pt>
                <c:pt idx="3">
                  <c:v>950.0</c:v>
                </c:pt>
                <c:pt idx="4">
                  <c:v>950.0</c:v>
                </c:pt>
                <c:pt idx="5">
                  <c:v>838.0</c:v>
                </c:pt>
                <c:pt idx="6">
                  <c:v>779.0</c:v>
                </c:pt>
                <c:pt idx="7">
                  <c:v>735.0</c:v>
                </c:pt>
                <c:pt idx="8">
                  <c:v>679.0</c:v>
                </c:pt>
                <c:pt idx="9">
                  <c:v>691.0</c:v>
                </c:pt>
                <c:pt idx="10">
                  <c:v>628.0</c:v>
                </c:pt>
                <c:pt idx="11">
                  <c:v>549.0</c:v>
                </c:pt>
                <c:pt idx="12">
                  <c:v>474.0</c:v>
                </c:pt>
                <c:pt idx="13">
                  <c:v>520.0</c:v>
                </c:pt>
                <c:pt idx="19">
                  <c:v>325.0</c:v>
                </c:pt>
              </c:numCache>
            </c:numRef>
          </c:val>
        </c:ser>
        <c:ser>
          <c:idx val="1"/>
          <c:order val="1"/>
          <c:tx>
            <c:strRef>
              <c:f>年次!$K$6</c:f>
              <c:strCache>
                <c:ptCount val="1"/>
                <c:pt idx="0">
                  <c:v>学生会員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年次!$I$7:$I$26</c:f>
              <c:numCache>
                <c:formatCode>General</c:formatCode>
                <c:ptCount val="20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2014.0</c:v>
                </c:pt>
                <c:pt idx="5">
                  <c:v>2013.0</c:v>
                </c:pt>
                <c:pt idx="6">
                  <c:v>2012.0</c:v>
                </c:pt>
                <c:pt idx="7">
                  <c:v>2011.0</c:v>
                </c:pt>
                <c:pt idx="8">
                  <c:v>2010.0</c:v>
                </c:pt>
                <c:pt idx="9">
                  <c:v>2009.0</c:v>
                </c:pt>
                <c:pt idx="10">
                  <c:v>2008.0</c:v>
                </c:pt>
                <c:pt idx="11">
                  <c:v>2007.0</c:v>
                </c:pt>
                <c:pt idx="12">
                  <c:v>2006.0</c:v>
                </c:pt>
                <c:pt idx="13">
                  <c:v>2004.0</c:v>
                </c:pt>
                <c:pt idx="14">
                  <c:v>2003.0</c:v>
                </c:pt>
                <c:pt idx="15">
                  <c:v>2002.0</c:v>
                </c:pt>
                <c:pt idx="16">
                  <c:v>2001.0</c:v>
                </c:pt>
                <c:pt idx="17">
                  <c:v>2000.0</c:v>
                </c:pt>
                <c:pt idx="18">
                  <c:v>1999.0</c:v>
                </c:pt>
                <c:pt idx="19">
                  <c:v>1998.0</c:v>
                </c:pt>
              </c:numCache>
            </c:numRef>
          </c:cat>
          <c:val>
            <c:numRef>
              <c:f>年次!$K$7:$K$26</c:f>
              <c:numCache>
                <c:formatCode>#,##0_);[Red]\(#,##0\)</c:formatCode>
                <c:ptCount val="20"/>
                <c:pt idx="0">
                  <c:v>697.0</c:v>
                </c:pt>
                <c:pt idx="1">
                  <c:v>665.0</c:v>
                </c:pt>
                <c:pt idx="2">
                  <c:v>584.0</c:v>
                </c:pt>
                <c:pt idx="3">
                  <c:v>585.0</c:v>
                </c:pt>
                <c:pt idx="4">
                  <c:v>585.0</c:v>
                </c:pt>
                <c:pt idx="5">
                  <c:v>574.0</c:v>
                </c:pt>
                <c:pt idx="6">
                  <c:v>559.0</c:v>
                </c:pt>
                <c:pt idx="7">
                  <c:v>565.0</c:v>
                </c:pt>
                <c:pt idx="8">
                  <c:v>552.0</c:v>
                </c:pt>
                <c:pt idx="9">
                  <c:v>545.0</c:v>
                </c:pt>
                <c:pt idx="10">
                  <c:v>680.0</c:v>
                </c:pt>
                <c:pt idx="11">
                  <c:v>363.0</c:v>
                </c:pt>
                <c:pt idx="12">
                  <c:v>463.0</c:v>
                </c:pt>
                <c:pt idx="13">
                  <c:v>502.0</c:v>
                </c:pt>
                <c:pt idx="19">
                  <c:v>327.0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344488240"/>
        <c:axId val="-1348443888"/>
      </c:barChart>
      <c:catAx>
        <c:axId val="-1344488240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r>
                  <a:rPr lang="ja-JP" altLang="en-US" sz="1200" b="1">
                    <a:latin typeface="Meiryo" charset="-128"/>
                    <a:ea typeface="Meiryo" charset="-128"/>
                    <a:cs typeface="Meiryo" charset="-128"/>
                  </a:rPr>
                  <a:t>毎年</a:t>
                </a:r>
                <a:r>
                  <a:rPr lang="en-US" altLang="ja-JP" sz="1200" b="1">
                    <a:latin typeface="Meiryo" charset="-128"/>
                    <a:ea typeface="Meiryo" charset="-128"/>
                    <a:cs typeface="Meiryo" charset="-128"/>
                  </a:rPr>
                  <a:t>3</a:t>
                </a:r>
                <a:r>
                  <a:rPr lang="ja-JP" altLang="en-US" sz="1200" b="1">
                    <a:latin typeface="Meiryo" charset="-128"/>
                    <a:ea typeface="Meiryo" charset="-128"/>
                    <a:cs typeface="Meiryo" charset="-128"/>
                  </a:rPr>
                  <a:t>月末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" charset="-128"/>
                  <a:ea typeface="Meiryo" charset="-128"/>
                  <a:cs typeface="Meiryo" charset="-128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-1348443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34844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r>
                  <a:rPr lang="ja-JP" altLang="en-US" sz="1100" b="1">
                    <a:latin typeface="Meiryo" charset="-128"/>
                    <a:ea typeface="Meiryo" charset="-128"/>
                    <a:cs typeface="Meiryo" charset="-128"/>
                  </a:rPr>
                  <a:t>女性会員数（人）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" charset="-128"/>
                  <a:ea typeface="Meiryo" charset="-128"/>
                  <a:cs typeface="Meiryo" charset="-128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344488240"/>
        <c:crosses val="max"/>
        <c:crossBetween val="between"/>
        <c:majorUnit val="500.0"/>
        <c:minorUnit val="500.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179614</xdr:colOff>
      <xdr:row>70</xdr:row>
      <xdr:rowOff>32657</xdr:rowOff>
    </xdr:from>
    <xdr:to>
      <xdr:col>11</xdr:col>
      <xdr:colOff>974272</xdr:colOff>
      <xdr:row>93</xdr:row>
      <xdr:rowOff>181429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722364</xdr:colOff>
      <xdr:row>70</xdr:row>
      <xdr:rowOff>71455</xdr:rowOff>
    </xdr:from>
    <xdr:to>
      <xdr:col>19</xdr:col>
      <xdr:colOff>519164</xdr:colOff>
      <xdr:row>94</xdr:row>
      <xdr:rowOff>24284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494974</xdr:colOff>
      <xdr:row>97</xdr:row>
      <xdr:rowOff>128518</xdr:rowOff>
    </xdr:from>
    <xdr:to>
      <xdr:col>7</xdr:col>
      <xdr:colOff>294704</xdr:colOff>
      <xdr:row>111</xdr:row>
      <xdr:rowOff>136335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417907</xdr:colOff>
      <xdr:row>97</xdr:row>
      <xdr:rowOff>111803</xdr:rowOff>
    </xdr:from>
    <xdr:to>
      <xdr:col>10</xdr:col>
      <xdr:colOff>217636</xdr:colOff>
      <xdr:row>111</xdr:row>
      <xdr:rowOff>119619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543822</xdr:colOff>
      <xdr:row>97</xdr:row>
      <xdr:rowOff>102032</xdr:rowOff>
    </xdr:from>
    <xdr:to>
      <xdr:col>4</xdr:col>
      <xdr:colOff>343552</xdr:colOff>
      <xdr:row>111</xdr:row>
      <xdr:rowOff>109849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427675</xdr:colOff>
      <xdr:row>114</xdr:row>
      <xdr:rowOff>34635</xdr:rowOff>
    </xdr:from>
    <xdr:to>
      <xdr:col>7</xdr:col>
      <xdr:colOff>48846</xdr:colOff>
      <xdr:row>127</xdr:row>
      <xdr:rowOff>60353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203075</xdr:colOff>
      <xdr:row>119</xdr:row>
      <xdr:rowOff>128131</xdr:rowOff>
    </xdr:from>
    <xdr:to>
      <xdr:col>8</xdr:col>
      <xdr:colOff>928077</xdr:colOff>
      <xdr:row>126</xdr:row>
      <xdr:rowOff>151099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476523</xdr:colOff>
      <xdr:row>113</xdr:row>
      <xdr:rowOff>26050</xdr:rowOff>
    </xdr:from>
    <xdr:to>
      <xdr:col>4</xdr:col>
      <xdr:colOff>276253</xdr:colOff>
      <xdr:row>127</xdr:row>
      <xdr:rowOff>33868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967153</xdr:colOff>
      <xdr:row>47</xdr:row>
      <xdr:rowOff>35169</xdr:rowOff>
    </xdr:from>
    <xdr:to>
      <xdr:col>19</xdr:col>
      <xdr:colOff>761999</xdr:colOff>
      <xdr:row>68</xdr:row>
      <xdr:rowOff>185616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0.25396</cdr:x>
      <cdr:y>0.14052</cdr:y>
    </cdr:from>
    <cdr:to>
      <cdr:x>0.43997</cdr:x>
      <cdr:y>0.26878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06531" y="593147"/>
          <a:ext cx="1249947" cy="541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35842</xdr:colOff>
      <xdr:row>35</xdr:row>
      <xdr:rowOff>107915</xdr:rowOff>
    </xdr:from>
    <xdr:to>
      <xdr:col>17</xdr:col>
      <xdr:colOff>952499</xdr:colOff>
      <xdr:row>65</xdr:row>
      <xdr:rowOff>38100</xdr:rowOff>
    </xdr:to>
    <xdr:grpSp>
      <xdr:nvGrpSpPr>
        <xdr:cNvPr id="7" name="図形グループ 7"/>
        <xdr:cNvGrpSpPr/>
      </xdr:nvGrpSpPr>
      <xdr:grpSpPr>
        <a:xfrm>
          <a:off x="8925842" y="7022359"/>
          <a:ext cx="8818879" cy="5856852"/>
          <a:chOff x="4266308" y="874733"/>
          <a:chExt cx="12362984" cy="6462487"/>
        </a:xfrm>
      </xdr:grpSpPr>
      <xdr:graphicFrame macro="">
        <xdr:nvGraphicFramePr>
          <xdr:cNvPr id="8" name="グラフ 7"/>
          <xdr:cNvGraphicFramePr/>
        </xdr:nvGraphicFramePr>
        <xdr:xfrm>
          <a:off x="4266308" y="874733"/>
          <a:ext cx="12362984" cy="64624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正方形/長方形 8"/>
          <xdr:cNvSpPr/>
        </xdr:nvSpPr>
        <xdr:spPr>
          <a:xfrm>
            <a:off x="4524007" y="938610"/>
            <a:ext cx="5618106" cy="35252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571782</xdr:colOff>
      <xdr:row>38</xdr:row>
      <xdr:rowOff>148432</xdr:rowOff>
    </xdr:from>
    <xdr:to>
      <xdr:col>10</xdr:col>
      <xdr:colOff>493060</xdr:colOff>
      <xdr:row>41</xdr:row>
      <xdr:rowOff>110332</xdr:rowOff>
    </xdr:to>
    <xdr:sp macro="" textlink="">
      <xdr:nvSpPr>
        <xdr:cNvPr id="10" name="正方形/長方形 9"/>
        <xdr:cNvSpPr/>
      </xdr:nvSpPr>
      <xdr:spPr>
        <a:xfrm>
          <a:off x="8460723" y="6972814"/>
          <a:ext cx="907396" cy="499783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 i="0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ヒラギノ角ゴ Pro W6"/>
            </a:rPr>
            <a:t>男性</a:t>
          </a:r>
          <a:r>
            <a:rPr kumimoji="1" lang="en-US" altLang="ja-JP" sz="2400" b="1" i="0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ヒラギノ角ゴ Pro W6"/>
            </a:rPr>
            <a:t> </a:t>
          </a:r>
        </a:p>
        <a:p>
          <a:pPr algn="ctr"/>
          <a:endParaRPr kumimoji="1" lang="ja-JP" altLang="en-US" sz="2400" b="0" i="0">
            <a:solidFill>
              <a:schemeClr val="tx1"/>
            </a:solidFill>
            <a:latin typeface="ヒラギノ角ゴ Pro W6"/>
            <a:ea typeface="ヒラギノ角ゴ Pro W6"/>
            <a:cs typeface="ヒラギノ角ゴ Pro W6"/>
          </a:endParaRPr>
        </a:p>
      </xdr:txBody>
    </xdr:sp>
    <xdr:clientData/>
  </xdr:twoCellAnchor>
  <xdr:twoCellAnchor>
    <xdr:from>
      <xdr:col>16</xdr:col>
      <xdr:colOff>431754</xdr:colOff>
      <xdr:row>38</xdr:row>
      <xdr:rowOff>126207</xdr:rowOff>
    </xdr:from>
    <xdr:to>
      <xdr:col>17</xdr:col>
      <xdr:colOff>469854</xdr:colOff>
      <xdr:row>41</xdr:row>
      <xdr:rowOff>138907</xdr:rowOff>
    </xdr:to>
    <xdr:sp macro="" textlink="">
      <xdr:nvSpPr>
        <xdr:cNvPr id="11" name="正方形/長方形 10"/>
        <xdr:cNvSpPr/>
      </xdr:nvSpPr>
      <xdr:spPr>
        <a:xfrm>
          <a:off x="15223519" y="6950589"/>
          <a:ext cx="1024217" cy="550583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 i="0" baseline="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ヒラギノ角ゴ Pro W6"/>
            </a:rPr>
            <a:t>女</a:t>
          </a:r>
          <a:r>
            <a:rPr kumimoji="1" lang="ja-JP" altLang="en-US" sz="2400" b="1" i="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ヒラギノ角ゴ Pro W6"/>
            </a:rPr>
            <a:t>性</a:t>
          </a:r>
          <a:r>
            <a:rPr kumimoji="1" lang="en-US" altLang="ja-JP" sz="2400" b="1" i="0">
              <a:solidFill>
                <a:srgbClr val="C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ヒラギノ角ゴ Pro W6"/>
            </a:rPr>
            <a:t> </a:t>
          </a:r>
        </a:p>
        <a:p>
          <a:pPr algn="ctr"/>
          <a:endParaRPr kumimoji="1" lang="ja-JP" altLang="en-US" sz="2400" b="0" i="0">
            <a:solidFill>
              <a:schemeClr val="tx1"/>
            </a:solidFill>
            <a:latin typeface="ヒラギノ角ゴ Pro W6"/>
            <a:ea typeface="ヒラギノ角ゴ Pro W6"/>
            <a:cs typeface="ヒラギノ角ゴ Pro W6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0.46197</cdr:x>
      <cdr:y>0.94645</cdr:y>
    </cdr:from>
    <cdr:to>
      <cdr:x>1</cdr:x>
      <cdr:y>0.98732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41855" y="5685399"/>
          <a:ext cx="4940245" cy="2455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workbookViewId="0">
      <selection activeCell="C9" sqref="C9"/>
    </sheetView>
  </sheetViews>
  <sheetFormatPr baseColWidth="12" defaultRowHeight="20" x14ac:dyDescent="0.35"/>
  <cols>
    <col min="1" max="1" width="12.83203125" style="91"/>
    <col min="2" max="2" width="4.1640625" style="91" customWidth="1"/>
    <col min="3" max="3" width="71" style="91" customWidth="1"/>
    <col min="4" max="16384" width="12.83203125" style="91"/>
  </cols>
  <sheetData>
    <row r="2" spans="2:3" ht="26" x14ac:dyDescent="0.45">
      <c r="B2" s="92" t="s">
        <v>166</v>
      </c>
    </row>
    <row r="4" spans="2:3" x14ac:dyDescent="0.35">
      <c r="B4" s="91" t="s">
        <v>167</v>
      </c>
    </row>
    <row r="5" spans="2:3" x14ac:dyDescent="0.35">
      <c r="B5" s="91" t="s">
        <v>177</v>
      </c>
    </row>
    <row r="6" spans="2:3" x14ac:dyDescent="0.35">
      <c r="B6" s="91" t="s">
        <v>178</v>
      </c>
    </row>
    <row r="7" spans="2:3" x14ac:dyDescent="0.35">
      <c r="C7" s="91" t="s">
        <v>181</v>
      </c>
    </row>
    <row r="10" spans="2:3" x14ac:dyDescent="0.35">
      <c r="B10" s="91" t="s">
        <v>172</v>
      </c>
    </row>
    <row r="11" spans="2:3" x14ac:dyDescent="0.35">
      <c r="C11" s="91" t="s">
        <v>176</v>
      </c>
    </row>
    <row r="13" spans="2:3" x14ac:dyDescent="0.35">
      <c r="B13" s="91" t="s">
        <v>173</v>
      </c>
    </row>
    <row r="14" spans="2:3" x14ac:dyDescent="0.35">
      <c r="C14" s="91" t="s">
        <v>174</v>
      </c>
    </row>
    <row r="15" spans="2:3" x14ac:dyDescent="0.35">
      <c r="C15" s="91" t="s">
        <v>179</v>
      </c>
    </row>
    <row r="16" spans="2:3" x14ac:dyDescent="0.35">
      <c r="C16" s="91" t="s">
        <v>175</v>
      </c>
    </row>
    <row r="17" spans="2:3" x14ac:dyDescent="0.35">
      <c r="C17" s="91" t="s">
        <v>180</v>
      </c>
    </row>
    <row r="19" spans="2:3" x14ac:dyDescent="0.35">
      <c r="B19" s="91" t="s">
        <v>168</v>
      </c>
    </row>
    <row r="20" spans="2:3" x14ac:dyDescent="0.35">
      <c r="B20" s="91" t="s">
        <v>169</v>
      </c>
      <c r="C20" s="91" t="s">
        <v>170</v>
      </c>
    </row>
    <row r="21" spans="2:3" x14ac:dyDescent="0.35">
      <c r="C21" s="91" t="s">
        <v>171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7"/>
  <sheetViews>
    <sheetView tabSelected="1" topLeftCell="A74" zoomScale="130" zoomScaleNormal="130" zoomScalePageLayoutView="130" workbookViewId="0">
      <selection activeCell="B13" sqref="B13"/>
    </sheetView>
  </sheetViews>
  <sheetFormatPr baseColWidth="12" defaultColWidth="13" defaultRowHeight="15" x14ac:dyDescent="0.15"/>
  <cols>
    <col min="1" max="1" width="4.6640625" customWidth="1"/>
  </cols>
  <sheetData>
    <row r="2" spans="2:12" ht="19" x14ac:dyDescent="0.15">
      <c r="B2" s="104" t="s">
        <v>5</v>
      </c>
    </row>
    <row r="3" spans="2:12" x14ac:dyDescent="0.15">
      <c r="B3" s="103" t="str">
        <f>月次!C167</f>
        <v>1998年、2004年の数値は企画委員会調べ、1998年1月31日、2004年4月30日現在のもの。2009年以降の数値は土木学会誌掲載。2009年の数値は2009年4月30日現在。</v>
      </c>
    </row>
    <row r="5" spans="2:12" x14ac:dyDescent="0.15">
      <c r="C5" t="s">
        <v>37</v>
      </c>
      <c r="I5" t="s">
        <v>182</v>
      </c>
    </row>
    <row r="6" spans="2:12" x14ac:dyDescent="0.15">
      <c r="C6" t="s">
        <v>0</v>
      </c>
      <c r="D6" t="s">
        <v>1</v>
      </c>
      <c r="E6" t="s">
        <v>2</v>
      </c>
      <c r="F6" t="s">
        <v>3</v>
      </c>
      <c r="G6" t="s">
        <v>4</v>
      </c>
      <c r="J6" t="s">
        <v>6</v>
      </c>
      <c r="K6" t="s">
        <v>165</v>
      </c>
    </row>
    <row r="7" spans="2:12" x14ac:dyDescent="0.15">
      <c r="B7" s="20">
        <v>2017</v>
      </c>
      <c r="C7" s="21">
        <v>32016</v>
      </c>
      <c r="D7" s="21">
        <v>1167</v>
      </c>
      <c r="E7" s="21">
        <v>4335</v>
      </c>
      <c r="F7" s="21">
        <v>697</v>
      </c>
      <c r="G7" s="21">
        <f>SUM(C7:F7)</f>
        <v>38215</v>
      </c>
      <c r="I7" s="90">
        <f>B30</f>
        <v>2017</v>
      </c>
      <c r="J7" s="19">
        <f>D7</f>
        <v>1167</v>
      </c>
      <c r="K7" s="19">
        <f>F7</f>
        <v>697</v>
      </c>
      <c r="L7" s="19">
        <f>SUM(J7:K7)</f>
        <v>1864</v>
      </c>
    </row>
    <row r="8" spans="2:12" x14ac:dyDescent="0.15">
      <c r="B8" s="23">
        <v>2016</v>
      </c>
      <c r="C8" s="24">
        <v>31955</v>
      </c>
      <c r="D8" s="24">
        <v>1097</v>
      </c>
      <c r="E8" s="24">
        <v>4424</v>
      </c>
      <c r="F8" s="24">
        <v>665</v>
      </c>
      <c r="G8" s="24">
        <f>SUM(C8:F8)</f>
        <v>38141</v>
      </c>
      <c r="I8" s="90">
        <f t="shared" ref="I8:I26" si="0">B31</f>
        <v>2016</v>
      </c>
      <c r="J8" s="19">
        <f t="shared" ref="J8:J26" si="1">D8</f>
        <v>1097</v>
      </c>
      <c r="K8" s="19">
        <f t="shared" ref="K8:K26" si="2">F8</f>
        <v>665</v>
      </c>
    </row>
    <row r="9" spans="2:12" x14ac:dyDescent="0.15">
      <c r="B9">
        <v>2015</v>
      </c>
      <c r="C9" s="101">
        <v>31351</v>
      </c>
      <c r="D9" s="101">
        <v>1008</v>
      </c>
      <c r="E9" s="101">
        <v>4341</v>
      </c>
      <c r="F9" s="101">
        <v>584</v>
      </c>
      <c r="G9" s="1">
        <v>37284</v>
      </c>
      <c r="I9" s="90">
        <f t="shared" si="0"/>
        <v>2015</v>
      </c>
      <c r="J9" s="19">
        <f t="shared" si="1"/>
        <v>1008</v>
      </c>
      <c r="K9" s="19">
        <f t="shared" si="2"/>
        <v>584</v>
      </c>
      <c r="L9" s="3"/>
    </row>
    <row r="10" spans="2:12" x14ac:dyDescent="0.15">
      <c r="B10">
        <v>2014</v>
      </c>
      <c r="C10" s="101">
        <v>31351</v>
      </c>
      <c r="D10" s="101">
        <v>950</v>
      </c>
      <c r="E10" s="101">
        <v>4284</v>
      </c>
      <c r="F10" s="101">
        <v>585</v>
      </c>
      <c r="G10" s="1">
        <v>37170</v>
      </c>
      <c r="I10" s="90">
        <f t="shared" si="0"/>
        <v>2014</v>
      </c>
      <c r="J10" s="19">
        <f t="shared" si="1"/>
        <v>950</v>
      </c>
      <c r="K10" s="19">
        <f t="shared" si="2"/>
        <v>585</v>
      </c>
      <c r="L10" s="3"/>
    </row>
    <row r="11" spans="2:12" x14ac:dyDescent="0.15">
      <c r="B11">
        <v>2014</v>
      </c>
      <c r="C11" s="101">
        <v>31351</v>
      </c>
      <c r="D11" s="101">
        <v>950</v>
      </c>
      <c r="E11" s="101">
        <v>4284</v>
      </c>
      <c r="F11" s="101">
        <v>585</v>
      </c>
      <c r="G11" s="1">
        <v>37170</v>
      </c>
      <c r="I11" s="90">
        <f t="shared" si="0"/>
        <v>2014</v>
      </c>
      <c r="J11" s="19">
        <f t="shared" si="1"/>
        <v>950</v>
      </c>
      <c r="K11" s="19">
        <f t="shared" si="2"/>
        <v>585</v>
      </c>
      <c r="L11" s="3"/>
    </row>
    <row r="12" spans="2:12" x14ac:dyDescent="0.15">
      <c r="B12">
        <v>2013</v>
      </c>
      <c r="C12" s="101">
        <v>30222</v>
      </c>
      <c r="D12" s="101">
        <v>838</v>
      </c>
      <c r="E12" s="101">
        <v>4362</v>
      </c>
      <c r="F12" s="101">
        <v>574</v>
      </c>
      <c r="G12" s="1">
        <v>35996</v>
      </c>
      <c r="I12" s="90">
        <f t="shared" si="0"/>
        <v>2013</v>
      </c>
      <c r="J12" s="19">
        <f t="shared" si="1"/>
        <v>838</v>
      </c>
      <c r="K12" s="19">
        <f t="shared" si="2"/>
        <v>574</v>
      </c>
    </row>
    <row r="13" spans="2:12" x14ac:dyDescent="0.15">
      <c r="B13">
        <v>2012</v>
      </c>
      <c r="C13" s="101">
        <v>28877</v>
      </c>
      <c r="D13" s="101">
        <v>779</v>
      </c>
      <c r="E13" s="101">
        <v>4401</v>
      </c>
      <c r="F13" s="101">
        <v>559</v>
      </c>
      <c r="G13" s="1">
        <v>34616</v>
      </c>
      <c r="I13" s="90">
        <f t="shared" si="0"/>
        <v>2012</v>
      </c>
      <c r="J13" s="19">
        <f t="shared" si="1"/>
        <v>779</v>
      </c>
      <c r="K13" s="19">
        <f t="shared" si="2"/>
        <v>559</v>
      </c>
    </row>
    <row r="14" spans="2:12" x14ac:dyDescent="0.15">
      <c r="B14">
        <v>2011</v>
      </c>
      <c r="C14" s="101">
        <v>28775</v>
      </c>
      <c r="D14" s="101">
        <v>735</v>
      </c>
      <c r="E14" s="101">
        <v>4491</v>
      </c>
      <c r="F14" s="101">
        <v>565</v>
      </c>
      <c r="G14" s="1">
        <v>34566</v>
      </c>
      <c r="I14" s="90">
        <f t="shared" si="0"/>
        <v>2011</v>
      </c>
      <c r="J14" s="19">
        <f t="shared" si="1"/>
        <v>735</v>
      </c>
      <c r="K14" s="19">
        <f t="shared" si="2"/>
        <v>565</v>
      </c>
    </row>
    <row r="15" spans="2:12" x14ac:dyDescent="0.15">
      <c r="B15">
        <v>2010</v>
      </c>
      <c r="C15" s="101">
        <v>29016</v>
      </c>
      <c r="D15" s="101">
        <v>679</v>
      </c>
      <c r="E15" s="101">
        <v>4431</v>
      </c>
      <c r="F15" s="101">
        <v>552</v>
      </c>
      <c r="G15" s="1">
        <v>34678</v>
      </c>
      <c r="I15" s="90">
        <f t="shared" si="0"/>
        <v>2010</v>
      </c>
      <c r="J15" s="19">
        <f t="shared" si="1"/>
        <v>679</v>
      </c>
      <c r="K15" s="19">
        <f t="shared" si="2"/>
        <v>552</v>
      </c>
    </row>
    <row r="16" spans="2:12" x14ac:dyDescent="0.15">
      <c r="B16">
        <v>2009</v>
      </c>
      <c r="C16" s="101">
        <v>29863</v>
      </c>
      <c r="D16" s="101">
        <v>691</v>
      </c>
      <c r="E16" s="101">
        <v>4263</v>
      </c>
      <c r="F16" s="101">
        <v>545</v>
      </c>
      <c r="G16" s="1">
        <v>35362</v>
      </c>
      <c r="I16" s="90">
        <f t="shared" si="0"/>
        <v>2009</v>
      </c>
      <c r="J16" s="19">
        <f t="shared" si="1"/>
        <v>691</v>
      </c>
      <c r="K16" s="19">
        <f t="shared" si="2"/>
        <v>545</v>
      </c>
    </row>
    <row r="17" spans="2:11" x14ac:dyDescent="0.15">
      <c r="B17">
        <v>2008</v>
      </c>
      <c r="C17" s="101">
        <v>29154</v>
      </c>
      <c r="D17" s="101">
        <v>628</v>
      </c>
      <c r="E17" s="101">
        <v>5019</v>
      </c>
      <c r="F17" s="101">
        <v>680</v>
      </c>
      <c r="G17" s="1">
        <v>35481</v>
      </c>
      <c r="I17" s="90">
        <f t="shared" si="0"/>
        <v>2008</v>
      </c>
      <c r="J17" s="19">
        <f t="shared" si="1"/>
        <v>628</v>
      </c>
      <c r="K17" s="19">
        <f t="shared" si="2"/>
        <v>680</v>
      </c>
    </row>
    <row r="18" spans="2:11" x14ac:dyDescent="0.15">
      <c r="B18">
        <v>2007</v>
      </c>
      <c r="C18" s="101">
        <v>29770</v>
      </c>
      <c r="D18" s="101">
        <v>549</v>
      </c>
      <c r="E18" s="101">
        <v>5134</v>
      </c>
      <c r="F18" s="101">
        <v>363</v>
      </c>
      <c r="G18" s="1">
        <v>35816</v>
      </c>
      <c r="I18" s="90">
        <f t="shared" si="0"/>
        <v>2007</v>
      </c>
      <c r="J18" s="19">
        <f t="shared" si="1"/>
        <v>549</v>
      </c>
      <c r="K18" s="19">
        <f t="shared" si="2"/>
        <v>363</v>
      </c>
    </row>
    <row r="19" spans="2:11" x14ac:dyDescent="0.15">
      <c r="B19">
        <v>2006</v>
      </c>
      <c r="C19" s="101">
        <v>30786</v>
      </c>
      <c r="D19" s="101">
        <v>474</v>
      </c>
      <c r="E19" s="101">
        <v>4608</v>
      </c>
      <c r="F19" s="101">
        <v>463</v>
      </c>
      <c r="G19" s="1">
        <v>36331</v>
      </c>
      <c r="I19" s="90">
        <f t="shared" si="0"/>
        <v>2006</v>
      </c>
      <c r="J19" s="19">
        <f t="shared" si="1"/>
        <v>474</v>
      </c>
      <c r="K19" s="19">
        <f t="shared" si="2"/>
        <v>463</v>
      </c>
    </row>
    <row r="20" spans="2:11" x14ac:dyDescent="0.15">
      <c r="B20">
        <v>2004</v>
      </c>
      <c r="C20" s="101">
        <v>30241</v>
      </c>
      <c r="D20" s="101">
        <v>520</v>
      </c>
      <c r="E20" s="101">
        <v>4971</v>
      </c>
      <c r="F20" s="101">
        <v>502</v>
      </c>
      <c r="G20" s="1">
        <v>36234</v>
      </c>
      <c r="I20" s="90">
        <f t="shared" si="0"/>
        <v>2004</v>
      </c>
      <c r="J20" s="19">
        <f t="shared" si="1"/>
        <v>520</v>
      </c>
      <c r="K20" s="19">
        <f t="shared" si="2"/>
        <v>502</v>
      </c>
    </row>
    <row r="21" spans="2:11" x14ac:dyDescent="0.15">
      <c r="B21">
        <v>2003</v>
      </c>
      <c r="C21" s="101"/>
      <c r="D21" s="101"/>
      <c r="E21" s="101"/>
      <c r="F21" s="101"/>
      <c r="G21" s="2"/>
      <c r="H21" t="s">
        <v>34</v>
      </c>
      <c r="I21" s="90">
        <f t="shared" si="0"/>
        <v>2003</v>
      </c>
      <c r="J21" s="19"/>
      <c r="K21" s="19"/>
    </row>
    <row r="22" spans="2:11" x14ac:dyDescent="0.15">
      <c r="B22">
        <v>2002</v>
      </c>
      <c r="C22" s="101"/>
      <c r="D22" s="101"/>
      <c r="E22" s="101"/>
      <c r="F22" s="101"/>
      <c r="G22" s="2"/>
      <c r="H22" t="s">
        <v>34</v>
      </c>
      <c r="I22" s="90">
        <f t="shared" si="0"/>
        <v>2002</v>
      </c>
      <c r="J22" s="19"/>
      <c r="K22" s="19"/>
    </row>
    <row r="23" spans="2:11" x14ac:dyDescent="0.15">
      <c r="B23">
        <v>2001</v>
      </c>
      <c r="C23" s="101"/>
      <c r="D23" s="101"/>
      <c r="E23" s="101"/>
      <c r="F23" s="101"/>
      <c r="G23" s="2"/>
      <c r="H23" t="s">
        <v>34</v>
      </c>
      <c r="I23" s="90">
        <f t="shared" si="0"/>
        <v>2001</v>
      </c>
      <c r="J23" s="19"/>
      <c r="K23" s="19"/>
    </row>
    <row r="24" spans="2:11" x14ac:dyDescent="0.15">
      <c r="B24">
        <v>2000</v>
      </c>
      <c r="C24" s="101"/>
      <c r="D24" s="101"/>
      <c r="E24" s="101"/>
      <c r="F24" s="101"/>
      <c r="G24" s="2"/>
      <c r="H24" t="s">
        <v>34</v>
      </c>
      <c r="I24" s="90">
        <f t="shared" si="0"/>
        <v>2000</v>
      </c>
      <c r="J24" s="19"/>
      <c r="K24" s="19"/>
    </row>
    <row r="25" spans="2:11" x14ac:dyDescent="0.15">
      <c r="B25">
        <v>1999</v>
      </c>
      <c r="C25" s="101"/>
      <c r="D25" s="101"/>
      <c r="E25" s="101"/>
      <c r="F25" s="101"/>
      <c r="G25" s="2"/>
      <c r="H25" t="s">
        <v>34</v>
      </c>
      <c r="I25" s="90">
        <f t="shared" si="0"/>
        <v>1999</v>
      </c>
      <c r="J25" s="19"/>
      <c r="K25" s="19"/>
    </row>
    <row r="26" spans="2:11" x14ac:dyDescent="0.15">
      <c r="B26">
        <v>1998</v>
      </c>
      <c r="C26" s="101">
        <v>33148</v>
      </c>
      <c r="D26" s="101">
        <v>325</v>
      </c>
      <c r="E26" s="101">
        <v>5800</v>
      </c>
      <c r="F26" s="101">
        <v>327</v>
      </c>
      <c r="G26" s="1">
        <v>39600</v>
      </c>
      <c r="I26" s="90">
        <f t="shared" si="0"/>
        <v>1998</v>
      </c>
      <c r="J26" s="19">
        <f t="shared" si="1"/>
        <v>325</v>
      </c>
      <c r="K26" s="19">
        <f t="shared" si="2"/>
        <v>327</v>
      </c>
    </row>
    <row r="29" spans="2:11" x14ac:dyDescent="0.15">
      <c r="C29" t="s">
        <v>0</v>
      </c>
      <c r="D29" t="s">
        <v>1</v>
      </c>
      <c r="E29" t="s">
        <v>2</v>
      </c>
      <c r="F29" t="s">
        <v>3</v>
      </c>
      <c r="G29" t="s">
        <v>4</v>
      </c>
    </row>
    <row r="30" spans="2:11" x14ac:dyDescent="0.15">
      <c r="B30" s="23">
        <v>2017</v>
      </c>
      <c r="C30" s="25">
        <f t="shared" ref="C30:G43" si="3">C7/C$26*100</f>
        <v>96.585012670447696</v>
      </c>
      <c r="D30" s="25">
        <f t="shared" si="3"/>
        <v>359.07692307692309</v>
      </c>
      <c r="E30" s="25">
        <f t="shared" si="3"/>
        <v>74.741379310344826</v>
      </c>
      <c r="F30" s="25">
        <f t="shared" si="3"/>
        <v>213.14984709480123</v>
      </c>
      <c r="G30" s="25">
        <f t="shared" si="3"/>
        <v>96.502525252525245</v>
      </c>
    </row>
    <row r="31" spans="2:11" x14ac:dyDescent="0.15">
      <c r="B31" s="23">
        <v>2016</v>
      </c>
      <c r="C31" s="25">
        <f t="shared" si="3"/>
        <v>96.400989501629056</v>
      </c>
      <c r="D31" s="25">
        <f t="shared" si="3"/>
        <v>337.53846153846155</v>
      </c>
      <c r="E31" s="25">
        <f t="shared" si="3"/>
        <v>76.275862068965523</v>
      </c>
      <c r="F31" s="25">
        <f t="shared" si="3"/>
        <v>203.36391437308868</v>
      </c>
      <c r="G31" s="25">
        <f t="shared" si="3"/>
        <v>96.315656565656568</v>
      </c>
    </row>
    <row r="32" spans="2:11" x14ac:dyDescent="0.15">
      <c r="B32">
        <v>2015</v>
      </c>
      <c r="C32" s="2">
        <f t="shared" si="3"/>
        <v>94.578858452998674</v>
      </c>
      <c r="D32" s="2">
        <f t="shared" si="3"/>
        <v>310.15384615384613</v>
      </c>
      <c r="E32" s="2">
        <f t="shared" si="3"/>
        <v>74.84482758620689</v>
      </c>
      <c r="F32" s="2">
        <f t="shared" si="3"/>
        <v>178.59327217125383</v>
      </c>
      <c r="G32" s="2">
        <f t="shared" si="3"/>
        <v>94.151515151515156</v>
      </c>
    </row>
    <row r="33" spans="2:8" x14ac:dyDescent="0.15">
      <c r="B33">
        <v>2014</v>
      </c>
      <c r="C33" s="2">
        <f t="shared" si="3"/>
        <v>94.578858452998674</v>
      </c>
      <c r="D33" s="2">
        <f t="shared" si="3"/>
        <v>292.30769230769226</v>
      </c>
      <c r="E33" s="2">
        <f t="shared" si="3"/>
        <v>73.862068965517253</v>
      </c>
      <c r="F33" s="2">
        <f t="shared" si="3"/>
        <v>178.89908256880733</v>
      </c>
      <c r="G33" s="2">
        <f t="shared" si="3"/>
        <v>93.86363636363636</v>
      </c>
    </row>
    <row r="34" spans="2:8" x14ac:dyDescent="0.15">
      <c r="B34">
        <v>2014</v>
      </c>
      <c r="C34" s="2">
        <f t="shared" si="3"/>
        <v>94.578858452998674</v>
      </c>
      <c r="D34" s="2">
        <f t="shared" si="3"/>
        <v>292.30769230769226</v>
      </c>
      <c r="E34" s="2">
        <f t="shared" si="3"/>
        <v>73.862068965517253</v>
      </c>
      <c r="F34" s="2">
        <f t="shared" si="3"/>
        <v>178.89908256880733</v>
      </c>
      <c r="G34" s="2">
        <f t="shared" si="3"/>
        <v>93.86363636363636</v>
      </c>
    </row>
    <row r="35" spans="2:8" x14ac:dyDescent="0.15">
      <c r="B35">
        <v>2013</v>
      </c>
      <c r="C35" s="2">
        <f t="shared" si="3"/>
        <v>91.172921443224325</v>
      </c>
      <c r="D35" s="2">
        <f t="shared" si="3"/>
        <v>257.84615384615381</v>
      </c>
      <c r="E35" s="2">
        <f t="shared" si="3"/>
        <v>75.206896551724128</v>
      </c>
      <c r="F35" s="2">
        <f t="shared" si="3"/>
        <v>175.53516819571865</v>
      </c>
      <c r="G35" s="2">
        <f t="shared" si="3"/>
        <v>90.898989898989896</v>
      </c>
    </row>
    <row r="36" spans="2:8" x14ac:dyDescent="0.15">
      <c r="B36">
        <v>2012</v>
      </c>
      <c r="C36" s="2">
        <f t="shared" si="3"/>
        <v>87.11536140943646</v>
      </c>
      <c r="D36" s="2">
        <f t="shared" si="3"/>
        <v>239.69230769230768</v>
      </c>
      <c r="E36" s="2">
        <f t="shared" si="3"/>
        <v>75.879310344827587</v>
      </c>
      <c r="F36" s="2">
        <f t="shared" si="3"/>
        <v>170.94801223241589</v>
      </c>
      <c r="G36" s="2">
        <f t="shared" si="3"/>
        <v>87.414141414141412</v>
      </c>
    </row>
    <row r="37" spans="2:8" x14ac:dyDescent="0.15">
      <c r="B37">
        <v>2011</v>
      </c>
      <c r="C37" s="2">
        <f t="shared" si="3"/>
        <v>86.807650536985633</v>
      </c>
      <c r="D37" s="2">
        <f t="shared" si="3"/>
        <v>226.15384615384616</v>
      </c>
      <c r="E37" s="2">
        <f t="shared" si="3"/>
        <v>77.431034482758619</v>
      </c>
      <c r="F37" s="2">
        <f t="shared" si="3"/>
        <v>172.78287461773701</v>
      </c>
      <c r="G37" s="2">
        <f t="shared" si="3"/>
        <v>87.287878787878796</v>
      </c>
    </row>
    <row r="38" spans="2:8" x14ac:dyDescent="0.15">
      <c r="B38">
        <v>2010</v>
      </c>
      <c r="C38" s="2">
        <f t="shared" si="3"/>
        <v>87.534692892482198</v>
      </c>
      <c r="D38" s="2">
        <f t="shared" si="3"/>
        <v>208.92307692307693</v>
      </c>
      <c r="E38" s="2">
        <f t="shared" si="3"/>
        <v>76.396551724137936</v>
      </c>
      <c r="F38" s="2">
        <f t="shared" si="3"/>
        <v>168.8073394495413</v>
      </c>
      <c r="G38" s="2">
        <f t="shared" si="3"/>
        <v>87.570707070707073</v>
      </c>
    </row>
    <row r="39" spans="2:8" x14ac:dyDescent="0.15">
      <c r="B39">
        <v>2009</v>
      </c>
      <c r="C39" s="2">
        <f t="shared" si="3"/>
        <v>90.089899843127782</v>
      </c>
      <c r="D39" s="2">
        <f t="shared" si="3"/>
        <v>212.61538461538461</v>
      </c>
      <c r="E39" s="2">
        <f t="shared" si="3"/>
        <v>73.5</v>
      </c>
      <c r="F39" s="2">
        <f t="shared" si="3"/>
        <v>166.66666666666669</v>
      </c>
      <c r="G39" s="2">
        <f t="shared" si="3"/>
        <v>89.297979797979792</v>
      </c>
    </row>
    <row r="40" spans="2:8" x14ac:dyDescent="0.15">
      <c r="B40">
        <v>2008</v>
      </c>
      <c r="C40" s="2">
        <f t="shared" si="3"/>
        <v>87.951007602268618</v>
      </c>
      <c r="D40" s="2">
        <f t="shared" si="3"/>
        <v>193.23076923076923</v>
      </c>
      <c r="E40" s="2">
        <f t="shared" si="3"/>
        <v>86.534482758620683</v>
      </c>
      <c r="F40" s="2">
        <f t="shared" si="3"/>
        <v>207.95107033639141</v>
      </c>
      <c r="G40" s="2">
        <f t="shared" si="3"/>
        <v>89.598484848484844</v>
      </c>
    </row>
    <row r="41" spans="2:8" x14ac:dyDescent="0.15">
      <c r="B41">
        <v>2007</v>
      </c>
      <c r="C41" s="2">
        <f t="shared" si="3"/>
        <v>89.80933993001085</v>
      </c>
      <c r="D41" s="2">
        <f t="shared" si="3"/>
        <v>168.92307692307693</v>
      </c>
      <c r="E41" s="2">
        <f t="shared" si="3"/>
        <v>88.517241379310335</v>
      </c>
      <c r="F41" s="2">
        <f t="shared" si="3"/>
        <v>111.0091743119266</v>
      </c>
      <c r="G41" s="2">
        <f t="shared" si="3"/>
        <v>90.444444444444443</v>
      </c>
    </row>
    <row r="42" spans="2:8" x14ac:dyDescent="0.15">
      <c r="B42">
        <v>2006</v>
      </c>
      <c r="C42" s="2">
        <f t="shared" si="3"/>
        <v>92.87438156148184</v>
      </c>
      <c r="D42" s="2">
        <f t="shared" si="3"/>
        <v>145.84615384615384</v>
      </c>
      <c r="E42" s="2">
        <f t="shared" si="3"/>
        <v>79.448275862068968</v>
      </c>
      <c r="F42" s="2">
        <f t="shared" si="3"/>
        <v>141.59021406727831</v>
      </c>
      <c r="G42" s="2">
        <f t="shared" si="3"/>
        <v>91.744949494949495</v>
      </c>
    </row>
    <row r="43" spans="2:8" x14ac:dyDescent="0.15">
      <c r="B43">
        <v>2004</v>
      </c>
      <c r="C43" s="2">
        <f t="shared" si="3"/>
        <v>91.230240135151448</v>
      </c>
      <c r="D43" s="2">
        <f t="shared" si="3"/>
        <v>160</v>
      </c>
      <c r="E43" s="2">
        <f t="shared" si="3"/>
        <v>85.706896551724142</v>
      </c>
      <c r="F43" s="2">
        <f t="shared" si="3"/>
        <v>153.51681957186545</v>
      </c>
      <c r="G43" s="2">
        <f t="shared" si="3"/>
        <v>91.5</v>
      </c>
    </row>
    <row r="44" spans="2:8" x14ac:dyDescent="0.15">
      <c r="B44">
        <v>2003</v>
      </c>
      <c r="C44" s="2"/>
      <c r="D44" s="2"/>
      <c r="E44" s="2"/>
      <c r="F44" s="2"/>
      <c r="G44" s="2"/>
      <c r="H44" t="s">
        <v>34</v>
      </c>
    </row>
    <row r="45" spans="2:8" x14ac:dyDescent="0.15">
      <c r="B45">
        <v>2002</v>
      </c>
      <c r="C45" s="2"/>
      <c r="D45" s="2"/>
      <c r="E45" s="2"/>
      <c r="F45" s="2"/>
      <c r="G45" s="2"/>
      <c r="H45" t="s">
        <v>35</v>
      </c>
    </row>
    <row r="46" spans="2:8" x14ac:dyDescent="0.15">
      <c r="B46">
        <v>2001</v>
      </c>
      <c r="C46" s="2"/>
      <c r="D46" s="2"/>
      <c r="E46" s="2"/>
      <c r="F46" s="2"/>
      <c r="G46" s="2"/>
      <c r="H46" t="s">
        <v>35</v>
      </c>
    </row>
    <row r="47" spans="2:8" x14ac:dyDescent="0.15">
      <c r="B47">
        <v>2000</v>
      </c>
      <c r="C47" s="2"/>
      <c r="D47" s="2"/>
      <c r="E47" s="2"/>
      <c r="F47" s="2"/>
      <c r="G47" s="2"/>
      <c r="H47" t="s">
        <v>35</v>
      </c>
    </row>
    <row r="48" spans="2:8" x14ac:dyDescent="0.15">
      <c r="B48">
        <v>1999</v>
      </c>
      <c r="C48" s="2"/>
      <c r="D48" s="2"/>
      <c r="E48" s="2"/>
      <c r="F48" s="2"/>
      <c r="G48" s="2"/>
      <c r="H48" t="s">
        <v>36</v>
      </c>
    </row>
    <row r="49" spans="2:7" x14ac:dyDescent="0.15">
      <c r="B49">
        <v>1998</v>
      </c>
      <c r="C49" s="2">
        <f>C26/C$26*100</f>
        <v>100</v>
      </c>
      <c r="D49" s="2">
        <f>D26/D$26*100</f>
        <v>100</v>
      </c>
      <c r="E49" s="2">
        <f>E26/E$26*100</f>
        <v>100</v>
      </c>
      <c r="F49" s="2">
        <f>F26/F$26*100</f>
        <v>100</v>
      </c>
      <c r="G49" s="2">
        <f>G26/G$26*100</f>
        <v>100</v>
      </c>
    </row>
    <row r="52" spans="2:7" x14ac:dyDescent="0.15">
      <c r="C52" t="s">
        <v>9</v>
      </c>
      <c r="D52" t="s">
        <v>10</v>
      </c>
      <c r="E52" t="s">
        <v>32</v>
      </c>
      <c r="F52" t="s">
        <v>33</v>
      </c>
    </row>
    <row r="53" spans="2:7" x14ac:dyDescent="0.15">
      <c r="B53" t="s">
        <v>6</v>
      </c>
      <c r="C53" s="1">
        <f>C7</f>
        <v>32016</v>
      </c>
      <c r="D53" s="1">
        <f>D7</f>
        <v>1167</v>
      </c>
      <c r="E53" s="1">
        <f>SUM(C53:D53)</f>
        <v>33183</v>
      </c>
      <c r="F53" s="3">
        <f>D53/E53</f>
        <v>3.5168610433053069E-2</v>
      </c>
    </row>
    <row r="54" spans="2:7" x14ac:dyDescent="0.15">
      <c r="B54" t="s">
        <v>7</v>
      </c>
      <c r="C54" s="1">
        <f>E7</f>
        <v>4335</v>
      </c>
      <c r="D54" s="19">
        <f>F7</f>
        <v>697</v>
      </c>
      <c r="E54" s="1">
        <f>SUM(C54:D54)</f>
        <v>5032</v>
      </c>
      <c r="F54" s="3">
        <f t="shared" ref="F54:F55" si="4">D54/E54</f>
        <v>0.13851351351351351</v>
      </c>
    </row>
    <row r="55" spans="2:7" x14ac:dyDescent="0.15">
      <c r="B55" t="s">
        <v>8</v>
      </c>
      <c r="C55" s="1">
        <f>SUM(C53:C54)</f>
        <v>36351</v>
      </c>
      <c r="D55" s="1">
        <f>SUM(D53:D54)</f>
        <v>1864</v>
      </c>
      <c r="E55" s="1">
        <f>SUM(C55:D55)</f>
        <v>38215</v>
      </c>
      <c r="F55" s="3">
        <f t="shared" si="4"/>
        <v>4.8776658380217192E-2</v>
      </c>
    </row>
    <row r="57" spans="2:7" x14ac:dyDescent="0.15">
      <c r="C57" t="s">
        <v>9</v>
      </c>
      <c r="D57" t="s">
        <v>10</v>
      </c>
      <c r="E57" t="s">
        <v>32</v>
      </c>
    </row>
    <row r="58" spans="2:7" x14ac:dyDescent="0.15">
      <c r="B58" t="s">
        <v>6</v>
      </c>
      <c r="C58" s="3">
        <f>C53/$E53</f>
        <v>0.96483138956694692</v>
      </c>
      <c r="D58" s="3">
        <f t="shared" ref="D58:E58" si="5">D53/$E53</f>
        <v>3.5168610433053069E-2</v>
      </c>
      <c r="E58" s="3">
        <f t="shared" si="5"/>
        <v>1</v>
      </c>
    </row>
    <row r="59" spans="2:7" x14ac:dyDescent="0.15">
      <c r="B59" t="s">
        <v>7</v>
      </c>
      <c r="C59" s="3">
        <f t="shared" ref="C59:E59" si="6">C54/$E54</f>
        <v>0.86148648648648651</v>
      </c>
      <c r="D59" s="3">
        <f t="shared" si="6"/>
        <v>0.13851351351351351</v>
      </c>
      <c r="E59" s="3">
        <f t="shared" si="6"/>
        <v>1</v>
      </c>
    </row>
    <row r="60" spans="2:7" x14ac:dyDescent="0.15">
      <c r="B60" t="s">
        <v>8</v>
      </c>
      <c r="C60" s="3">
        <f t="shared" ref="C60:E60" si="7">C55/$E55</f>
        <v>0.95122334161978284</v>
      </c>
      <c r="D60" s="3">
        <f t="shared" si="7"/>
        <v>4.8776658380217192E-2</v>
      </c>
      <c r="E60" s="3">
        <f t="shared" si="7"/>
        <v>1</v>
      </c>
    </row>
    <row r="97" spans="3:9" x14ac:dyDescent="0.15">
      <c r="C97" t="s">
        <v>39</v>
      </c>
      <c r="F97" t="s">
        <v>40</v>
      </c>
      <c r="I97" t="s">
        <v>41</v>
      </c>
    </row>
  </sheetData>
  <phoneticPr fontId="3"/>
  <pageMargins left="0.7" right="0.7" top="0.75" bottom="0.75" header="0.3" footer="0.3"/>
  <pageSetup paperSize="9" orientation="portrait" r:id="rId1"/>
  <ignoredErrors>
    <ignoredError sqref="G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2"/>
  <sheetViews>
    <sheetView zoomScale="90" zoomScaleNormal="90" zoomScalePageLayoutView="90" workbookViewId="0">
      <selection activeCell="I52" sqref="I52"/>
    </sheetView>
  </sheetViews>
  <sheetFormatPr baseColWidth="12" defaultColWidth="13" defaultRowHeight="15" x14ac:dyDescent="0.15"/>
  <cols>
    <col min="1" max="16384" width="13" style="4"/>
  </cols>
  <sheetData>
    <row r="1" spans="1:8" x14ac:dyDescent="0.15">
      <c r="A1" s="26" t="s">
        <v>38</v>
      </c>
      <c r="C1" s="4" t="s">
        <v>11</v>
      </c>
    </row>
    <row r="3" spans="1:8" x14ac:dyDescent="0.15">
      <c r="A3" s="4" t="s">
        <v>12</v>
      </c>
    </row>
    <row r="4" spans="1:8" x14ac:dyDescent="0.15">
      <c r="A4" s="5"/>
      <c r="B4" s="5" t="s">
        <v>13</v>
      </c>
      <c r="C4" s="5" t="s">
        <v>14</v>
      </c>
      <c r="E4" s="4" t="s">
        <v>15</v>
      </c>
      <c r="F4" s="4" t="s">
        <v>16</v>
      </c>
    </row>
    <row r="5" spans="1:8" x14ac:dyDescent="0.15">
      <c r="A5" s="5" t="s">
        <v>17</v>
      </c>
      <c r="B5" s="6">
        <v>119</v>
      </c>
      <c r="C5" s="6">
        <v>13</v>
      </c>
      <c r="E5" s="7">
        <f>B5/B$19</f>
        <v>3.273637589062199E-3</v>
      </c>
      <c r="F5" s="7">
        <f>C5/C$19</f>
        <v>6.974248927038627E-3</v>
      </c>
    </row>
    <row r="6" spans="1:8" x14ac:dyDescent="0.15">
      <c r="A6" s="5" t="s">
        <v>18</v>
      </c>
      <c r="B6" s="6">
        <v>3538</v>
      </c>
      <c r="C6" s="6">
        <v>529</v>
      </c>
      <c r="E6" s="7">
        <f t="shared" ref="E6:F18" si="0">B6/B$19</f>
        <v>9.7328821765563539E-2</v>
      </c>
      <c r="F6" s="7">
        <f t="shared" si="0"/>
        <v>0.28379828326180256</v>
      </c>
    </row>
    <row r="7" spans="1:8" x14ac:dyDescent="0.15">
      <c r="A7" s="5" t="s">
        <v>19</v>
      </c>
      <c r="B7" s="6">
        <v>2977</v>
      </c>
      <c r="C7" s="6">
        <v>437</v>
      </c>
      <c r="E7" s="7">
        <f t="shared" si="0"/>
        <v>8.1895958845698877E-2</v>
      </c>
      <c r="F7" s="7">
        <f t="shared" si="0"/>
        <v>0.2344420600858369</v>
      </c>
      <c r="G7" s="22">
        <f>SUM(E5:E7)</f>
        <v>0.18249841820032461</v>
      </c>
      <c r="H7" s="22">
        <f>SUM(F5:F7)</f>
        <v>0.52521459227467804</v>
      </c>
    </row>
    <row r="8" spans="1:8" x14ac:dyDescent="0.15">
      <c r="A8" s="5" t="s">
        <v>20</v>
      </c>
      <c r="B8" s="6">
        <v>2424</v>
      </c>
      <c r="C8" s="6">
        <v>252</v>
      </c>
      <c r="E8" s="7">
        <f t="shared" si="0"/>
        <v>6.668317240240984E-2</v>
      </c>
      <c r="F8" s="7">
        <f t="shared" si="0"/>
        <v>0.13519313304721031</v>
      </c>
    </row>
    <row r="9" spans="1:8" x14ac:dyDescent="0.15">
      <c r="A9" s="5" t="s">
        <v>21</v>
      </c>
      <c r="B9" s="6">
        <v>2530</v>
      </c>
      <c r="C9" s="6">
        <v>178</v>
      </c>
      <c r="E9" s="7">
        <f t="shared" si="0"/>
        <v>6.9599185717036674E-2</v>
      </c>
      <c r="F9" s="7">
        <f t="shared" si="0"/>
        <v>9.5493562231759657E-2</v>
      </c>
    </row>
    <row r="10" spans="1:8" x14ac:dyDescent="0.15">
      <c r="A10" s="5" t="s">
        <v>22</v>
      </c>
      <c r="B10" s="6">
        <v>3886</v>
      </c>
      <c r="C10" s="6">
        <v>176</v>
      </c>
      <c r="E10" s="7">
        <f t="shared" si="0"/>
        <v>0.10690214849660257</v>
      </c>
      <c r="F10" s="7">
        <f t="shared" si="0"/>
        <v>9.4420600858369105E-2</v>
      </c>
      <c r="G10" s="22">
        <f>SUM(E10:E13)</f>
        <v>0.48653407058952991</v>
      </c>
    </row>
    <row r="11" spans="1:8" x14ac:dyDescent="0.15">
      <c r="A11" s="5" t="s">
        <v>23</v>
      </c>
      <c r="B11" s="6">
        <v>5030</v>
      </c>
      <c r="C11" s="6">
        <v>129</v>
      </c>
      <c r="E11" s="7">
        <f t="shared" si="0"/>
        <v>0.13837308464691481</v>
      </c>
      <c r="F11" s="7">
        <f t="shared" si="0"/>
        <v>6.9206008583690984E-2</v>
      </c>
    </row>
    <row r="12" spans="1:8" x14ac:dyDescent="0.15">
      <c r="A12" s="5" t="s">
        <v>24</v>
      </c>
      <c r="B12" s="6">
        <v>4310</v>
      </c>
      <c r="C12" s="6">
        <v>79</v>
      </c>
      <c r="E12" s="7">
        <f t="shared" si="0"/>
        <v>0.1185662017551099</v>
      </c>
      <c r="F12" s="7">
        <f t="shared" si="0"/>
        <v>4.2381974248927042E-2</v>
      </c>
    </row>
    <row r="13" spans="1:8" x14ac:dyDescent="0.15">
      <c r="A13" s="5" t="s">
        <v>25</v>
      </c>
      <c r="B13" s="6">
        <v>4460</v>
      </c>
      <c r="C13" s="6">
        <v>32</v>
      </c>
      <c r="E13" s="7">
        <f t="shared" si="0"/>
        <v>0.12269263569090259</v>
      </c>
      <c r="F13" s="7">
        <f t="shared" si="0"/>
        <v>1.7167381974248927E-2</v>
      </c>
    </row>
    <row r="14" spans="1:8" x14ac:dyDescent="0.15">
      <c r="A14" s="5" t="s">
        <v>26</v>
      </c>
      <c r="B14" s="6">
        <v>3153</v>
      </c>
      <c r="C14" s="6">
        <v>23</v>
      </c>
      <c r="E14" s="7">
        <f t="shared" si="0"/>
        <v>8.6737641330362297E-2</v>
      </c>
      <c r="F14" s="7">
        <f t="shared" si="0"/>
        <v>1.2339055793991416E-2</v>
      </c>
    </row>
    <row r="15" spans="1:8" x14ac:dyDescent="0.15">
      <c r="A15" s="5" t="s">
        <v>27</v>
      </c>
      <c r="B15" s="6">
        <v>1953</v>
      </c>
      <c r="C15" s="6">
        <v>10</v>
      </c>
      <c r="E15" s="7">
        <f t="shared" si="0"/>
        <v>5.3726169844020795E-2</v>
      </c>
      <c r="F15" s="7">
        <f t="shared" si="0"/>
        <v>5.3648068669527897E-3</v>
      </c>
    </row>
    <row r="16" spans="1:8" x14ac:dyDescent="0.15">
      <c r="A16" s="5" t="s">
        <v>28</v>
      </c>
      <c r="B16" s="6">
        <v>927</v>
      </c>
      <c r="C16" s="6">
        <v>3</v>
      </c>
      <c r="E16" s="7">
        <f t="shared" si="0"/>
        <v>2.550136172319881E-2</v>
      </c>
      <c r="F16" s="7">
        <f t="shared" si="0"/>
        <v>1.6094420600858369E-3</v>
      </c>
    </row>
    <row r="17" spans="1:8" x14ac:dyDescent="0.15">
      <c r="A17" s="5" t="s">
        <v>29</v>
      </c>
      <c r="B17" s="6">
        <v>585</v>
      </c>
      <c r="C17" s="6">
        <v>0</v>
      </c>
      <c r="E17" s="7">
        <f t="shared" si="0"/>
        <v>1.6093092349591484E-2</v>
      </c>
      <c r="F17" s="7">
        <f t="shared" si="0"/>
        <v>0</v>
      </c>
    </row>
    <row r="18" spans="1:8" x14ac:dyDescent="0.15">
      <c r="A18" s="5" t="s">
        <v>30</v>
      </c>
      <c r="B18" s="6">
        <v>459</v>
      </c>
      <c r="C18" s="6">
        <v>3</v>
      </c>
      <c r="E18" s="7">
        <f t="shared" si="0"/>
        <v>1.2626887843525626E-2</v>
      </c>
      <c r="F18" s="7">
        <f t="shared" si="0"/>
        <v>1.6094420600858369E-3</v>
      </c>
    </row>
    <row r="19" spans="1:8" x14ac:dyDescent="0.15">
      <c r="A19" s="8" t="s">
        <v>31</v>
      </c>
      <c r="B19" s="9">
        <f>SUM(B5:B18)</f>
        <v>36351</v>
      </c>
      <c r="C19" s="9">
        <f>SUM(C5:C18)</f>
        <v>1864</v>
      </c>
      <c r="D19" s="9">
        <f>SUM(B19:C19)</f>
        <v>38215</v>
      </c>
    </row>
    <row r="20" spans="1:8" ht="16" thickBot="1" x14ac:dyDescent="0.2"/>
    <row r="21" spans="1:8" x14ac:dyDescent="0.15">
      <c r="A21" s="10"/>
    </row>
    <row r="22" spans="1:8" x14ac:dyDescent="0.15">
      <c r="A22" s="11"/>
    </row>
    <row r="23" spans="1:8" x14ac:dyDescent="0.15">
      <c r="A23"/>
      <c r="B23"/>
      <c r="C23"/>
      <c r="D23"/>
      <c r="E23"/>
      <c r="F23" s="12"/>
      <c r="G23" s="12"/>
      <c r="H23" s="12"/>
    </row>
    <row r="24" spans="1:8" x14ac:dyDescent="0.15">
      <c r="A24"/>
      <c r="B24"/>
      <c r="C24"/>
      <c r="D24"/>
      <c r="E24"/>
      <c r="F24" s="7"/>
      <c r="G24" s="7"/>
      <c r="H24" s="7"/>
    </row>
    <row r="25" spans="1:8" x14ac:dyDescent="0.15">
      <c r="A25" s="13"/>
      <c r="B25" s="14"/>
      <c r="C25" s="14"/>
      <c r="D25" s="15"/>
      <c r="E25" s="15"/>
      <c r="F25" s="7"/>
      <c r="G25" s="7"/>
      <c r="H25" s="7"/>
    </row>
    <row r="26" spans="1:8" x14ac:dyDescent="0.15">
      <c r="A26" s="13"/>
      <c r="B26" s="14"/>
      <c r="C26" s="14"/>
      <c r="D26" s="15"/>
      <c r="E26" s="15"/>
      <c r="F26" s="7"/>
      <c r="G26" s="7"/>
      <c r="H26" s="7"/>
    </row>
    <row r="27" spans="1:8" x14ac:dyDescent="0.15">
      <c r="A27" s="13"/>
      <c r="B27" s="14"/>
      <c r="C27" s="14"/>
      <c r="D27" s="15"/>
      <c r="E27" s="15"/>
      <c r="F27" s="7"/>
      <c r="G27" s="7"/>
      <c r="H27" s="7"/>
    </row>
    <row r="28" spans="1:8" x14ac:dyDescent="0.15">
      <c r="A28" s="13"/>
      <c r="B28" s="14"/>
      <c r="C28" s="14"/>
      <c r="D28" s="15"/>
      <c r="E28" s="15"/>
      <c r="F28" s="7"/>
      <c r="G28" s="7"/>
      <c r="H28" s="7"/>
    </row>
    <row r="29" spans="1:8" x14ac:dyDescent="0.15">
      <c r="A29" s="13"/>
      <c r="B29" s="14"/>
      <c r="C29" s="14"/>
      <c r="D29" s="15"/>
      <c r="E29" s="15"/>
      <c r="F29" s="7"/>
      <c r="G29" s="7"/>
      <c r="H29" s="7"/>
    </row>
    <row r="30" spans="1:8" x14ac:dyDescent="0.15">
      <c r="A30" s="13"/>
      <c r="B30" s="14"/>
      <c r="C30" s="14"/>
      <c r="D30" s="15"/>
      <c r="E30" s="15"/>
      <c r="F30" s="7"/>
      <c r="G30" s="7"/>
      <c r="H30" s="7"/>
    </row>
    <row r="31" spans="1:8" x14ac:dyDescent="0.15">
      <c r="A31" s="13"/>
      <c r="B31" s="14"/>
      <c r="C31" s="14"/>
      <c r="D31" s="15"/>
      <c r="E31" s="15"/>
      <c r="F31" s="7"/>
      <c r="G31" s="7"/>
      <c r="H31" s="7"/>
    </row>
    <row r="32" spans="1:8" x14ac:dyDescent="0.15">
      <c r="A32" s="13"/>
      <c r="B32" s="14"/>
      <c r="C32" s="14"/>
      <c r="D32" s="15"/>
      <c r="E32" s="15"/>
      <c r="F32" s="7"/>
      <c r="G32" s="7"/>
      <c r="H32" s="7"/>
    </row>
    <row r="33" spans="1:8" x14ac:dyDescent="0.15">
      <c r="A33" s="13"/>
      <c r="B33" s="14"/>
      <c r="C33" s="14"/>
      <c r="D33" s="15"/>
      <c r="E33" s="15"/>
      <c r="F33" s="7"/>
      <c r="G33" s="7"/>
      <c r="H33" s="7"/>
    </row>
    <row r="34" spans="1:8" x14ac:dyDescent="0.15">
      <c r="A34" s="13"/>
      <c r="B34" s="14"/>
      <c r="C34" s="14"/>
      <c r="D34" s="15"/>
      <c r="E34" s="15"/>
      <c r="F34" s="7"/>
      <c r="G34" s="7"/>
      <c r="H34" s="7"/>
    </row>
    <row r="35" spans="1:8" x14ac:dyDescent="0.15">
      <c r="A35" s="13"/>
      <c r="B35" s="14"/>
      <c r="C35" s="14"/>
      <c r="D35" s="15"/>
      <c r="E35" s="15"/>
      <c r="F35" s="7"/>
      <c r="G35" s="7"/>
      <c r="H35" s="7"/>
    </row>
    <row r="36" spans="1:8" x14ac:dyDescent="0.15">
      <c r="A36" s="13"/>
      <c r="B36" s="14"/>
      <c r="C36" s="14"/>
      <c r="D36" s="15"/>
      <c r="E36" s="15"/>
      <c r="F36" s="7"/>
      <c r="G36" s="7"/>
      <c r="H36" s="7"/>
    </row>
    <row r="37" spans="1:8" x14ac:dyDescent="0.15">
      <c r="A37" s="13"/>
      <c r="B37" s="14"/>
      <c r="C37" s="14"/>
      <c r="D37" s="15"/>
      <c r="E37" s="15"/>
      <c r="F37" s="7"/>
      <c r="G37" s="7"/>
      <c r="H37" s="7"/>
    </row>
    <row r="38" spans="1:8" x14ac:dyDescent="0.15">
      <c r="A38" s="13"/>
      <c r="B38" s="14"/>
      <c r="C38" s="14"/>
      <c r="D38" s="15"/>
      <c r="E38" s="15"/>
      <c r="F38" s="7"/>
      <c r="G38" s="7"/>
      <c r="H38" s="7"/>
    </row>
    <row r="39" spans="1:8" x14ac:dyDescent="0.15">
      <c r="A39" s="16"/>
      <c r="B39" s="14"/>
      <c r="C39" s="14"/>
      <c r="D39" s="15"/>
      <c r="E39" s="15"/>
      <c r="F39" s="7"/>
      <c r="G39" s="7"/>
      <c r="H39" s="7"/>
    </row>
    <row r="40" spans="1:8" x14ac:dyDescent="0.15">
      <c r="A40" s="16"/>
      <c r="B40" s="14"/>
      <c r="C40" s="14"/>
      <c r="D40" s="15"/>
      <c r="E40" s="15"/>
      <c r="F40" s="7"/>
      <c r="G40" s="7"/>
      <c r="H40" s="7"/>
    </row>
    <row r="41" spans="1:8" x14ac:dyDescent="0.15">
      <c r="A41" s="13"/>
      <c r="B41" s="14"/>
      <c r="C41" s="14"/>
      <c r="D41" s="15"/>
      <c r="E41" s="15"/>
      <c r="F41" s="7"/>
      <c r="G41" s="7"/>
      <c r="H41" s="7"/>
    </row>
    <row r="42" spans="1:8" x14ac:dyDescent="0.15">
      <c r="A42" s="13"/>
      <c r="B42" s="17"/>
      <c r="C42" s="17"/>
      <c r="D42" s="18"/>
      <c r="E42" s="18"/>
    </row>
  </sheetData>
  <phoneticPr fontId="3"/>
  <pageMargins left="0.7" right="0.7" top="0.75" bottom="0.75" header="0.3" footer="0.3"/>
  <pageSetup paperSize="9" scale="57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167"/>
  <sheetViews>
    <sheetView zoomScale="120" zoomScaleNormal="120" workbookViewId="0">
      <selection activeCell="C167" sqref="C167"/>
    </sheetView>
  </sheetViews>
  <sheetFormatPr baseColWidth="12" defaultColWidth="8.83203125" defaultRowHeight="14" x14ac:dyDescent="0.15"/>
  <cols>
    <col min="1" max="1" width="2.1640625" style="29" customWidth="1"/>
    <col min="2" max="2" width="7.1640625" style="27" customWidth="1"/>
    <col min="3" max="4" width="3.1640625" style="27" customWidth="1"/>
    <col min="5" max="5" width="12" style="28" customWidth="1"/>
    <col min="6" max="6" width="6.1640625" style="29" customWidth="1"/>
    <col min="7" max="8" width="7.6640625" style="29" customWidth="1"/>
    <col min="9" max="9" width="7.1640625" style="29" customWidth="1"/>
    <col min="10" max="10" width="7.6640625" style="29" customWidth="1"/>
    <col min="11" max="13" width="7.33203125" style="29" customWidth="1"/>
    <col min="14" max="14" width="15.33203125" style="29" customWidth="1"/>
    <col min="15" max="15" width="3.6640625" style="29" customWidth="1"/>
    <col min="16" max="16384" width="8.83203125" style="29"/>
  </cols>
  <sheetData>
    <row r="1" spans="2:15" x14ac:dyDescent="0.15">
      <c r="O1" s="30"/>
    </row>
    <row r="2" spans="2:15" ht="17" x14ac:dyDescent="0.15">
      <c r="B2" s="95" t="s">
        <v>42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5" ht="13" customHeight="1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5" ht="23" customHeight="1" x14ac:dyDescent="0.15">
      <c r="N4" s="30" t="s">
        <v>43</v>
      </c>
    </row>
    <row r="5" spans="2:15" x14ac:dyDescent="0.15">
      <c r="B5" s="96" t="s">
        <v>44</v>
      </c>
      <c r="C5" s="96" t="s">
        <v>45</v>
      </c>
      <c r="D5" s="96" t="s">
        <v>46</v>
      </c>
      <c r="E5" s="98" t="s">
        <v>47</v>
      </c>
      <c r="F5" s="99"/>
      <c r="G5" s="100"/>
      <c r="H5" s="99" t="s">
        <v>48</v>
      </c>
      <c r="I5" s="99"/>
      <c r="J5" s="99"/>
      <c r="K5" s="98" t="s">
        <v>49</v>
      </c>
      <c r="L5" s="99"/>
      <c r="M5" s="100"/>
      <c r="N5" s="96" t="s">
        <v>50</v>
      </c>
    </row>
    <row r="6" spans="2:15" x14ac:dyDescent="0.15">
      <c r="B6" s="97"/>
      <c r="C6" s="97"/>
      <c r="D6" s="97"/>
      <c r="E6" s="32"/>
      <c r="F6" s="93" t="s">
        <v>51</v>
      </c>
      <c r="G6" s="94"/>
      <c r="H6" s="33"/>
      <c r="I6" s="93" t="s">
        <v>51</v>
      </c>
      <c r="J6" s="94"/>
      <c r="K6" s="33"/>
      <c r="L6" s="93" t="s">
        <v>51</v>
      </c>
      <c r="M6" s="94"/>
      <c r="N6" s="97"/>
    </row>
    <row r="7" spans="2:15" hidden="1" x14ac:dyDescent="0.15">
      <c r="B7" s="34"/>
      <c r="C7" s="34"/>
      <c r="D7" s="34"/>
      <c r="E7" s="35"/>
      <c r="F7" s="36"/>
      <c r="G7" s="37"/>
      <c r="H7" s="38"/>
      <c r="I7" s="36"/>
      <c r="J7" s="37"/>
      <c r="K7" s="39"/>
      <c r="L7" s="36"/>
      <c r="M7" s="37"/>
      <c r="N7" s="34"/>
    </row>
    <row r="8" spans="2:15" ht="4" customHeight="1" x14ac:dyDescent="0.15">
      <c r="B8" s="34"/>
      <c r="C8" s="34"/>
      <c r="D8" s="34"/>
      <c r="E8" s="35"/>
      <c r="F8" s="36"/>
      <c r="G8" s="37"/>
      <c r="H8" s="38"/>
      <c r="I8" s="36"/>
      <c r="J8" s="37"/>
      <c r="K8" s="39"/>
      <c r="L8" s="36"/>
      <c r="M8" s="37"/>
      <c r="N8" s="34"/>
    </row>
    <row r="9" spans="2:15" hidden="1" x14ac:dyDescent="0.15">
      <c r="B9" s="34">
        <v>2020</v>
      </c>
      <c r="C9" s="34">
        <v>12</v>
      </c>
      <c r="D9" s="34">
        <v>31</v>
      </c>
      <c r="E9" s="35"/>
      <c r="F9" s="36"/>
      <c r="G9" s="40" t="e">
        <f t="shared" ref="G9:G72" si="0">F9/E9</f>
        <v>#DIV/0!</v>
      </c>
      <c r="H9" s="38"/>
      <c r="I9" s="36"/>
      <c r="J9" s="40" t="e">
        <f t="shared" ref="J9:J72" si="1">I9/H9</f>
        <v>#DIV/0!</v>
      </c>
      <c r="K9" s="39">
        <f t="shared" ref="K9:K72" si="2">E9+H9</f>
        <v>0</v>
      </c>
      <c r="L9" s="36">
        <f t="shared" ref="L9:L72" si="3">SUM(F9,I9)</f>
        <v>0</v>
      </c>
      <c r="M9" s="40" t="e">
        <f t="shared" ref="M9:M72" si="4">L9/K9</f>
        <v>#DIV/0!</v>
      </c>
      <c r="N9" s="34" t="s">
        <v>52</v>
      </c>
    </row>
    <row r="10" spans="2:15" hidden="1" x14ac:dyDescent="0.15">
      <c r="B10" s="34">
        <v>2020</v>
      </c>
      <c r="C10" s="34">
        <v>11</v>
      </c>
      <c r="D10" s="34">
        <v>30</v>
      </c>
      <c r="E10" s="35"/>
      <c r="F10" s="36"/>
      <c r="G10" s="40" t="e">
        <f t="shared" si="0"/>
        <v>#DIV/0!</v>
      </c>
      <c r="H10" s="38"/>
      <c r="I10" s="36"/>
      <c r="J10" s="40" t="e">
        <f t="shared" si="1"/>
        <v>#DIV/0!</v>
      </c>
      <c r="K10" s="39">
        <f t="shared" si="2"/>
        <v>0</v>
      </c>
      <c r="L10" s="36">
        <f t="shared" si="3"/>
        <v>0</v>
      </c>
      <c r="M10" s="40" t="e">
        <f t="shared" si="4"/>
        <v>#DIV/0!</v>
      </c>
      <c r="N10" s="34" t="s">
        <v>52</v>
      </c>
    </row>
    <row r="11" spans="2:15" hidden="1" x14ac:dyDescent="0.15">
      <c r="B11" s="34">
        <v>2020</v>
      </c>
      <c r="C11" s="34">
        <v>10</v>
      </c>
      <c r="D11" s="34">
        <v>31</v>
      </c>
      <c r="E11" s="35"/>
      <c r="F11" s="36"/>
      <c r="G11" s="40" t="e">
        <f t="shared" si="0"/>
        <v>#DIV/0!</v>
      </c>
      <c r="H11" s="38"/>
      <c r="I11" s="36"/>
      <c r="J11" s="40" t="e">
        <f t="shared" si="1"/>
        <v>#DIV/0!</v>
      </c>
      <c r="K11" s="39">
        <f t="shared" si="2"/>
        <v>0</v>
      </c>
      <c r="L11" s="36">
        <f t="shared" si="3"/>
        <v>0</v>
      </c>
      <c r="M11" s="40" t="e">
        <f t="shared" si="4"/>
        <v>#DIV/0!</v>
      </c>
      <c r="N11" s="34" t="s">
        <v>52</v>
      </c>
    </row>
    <row r="12" spans="2:15" hidden="1" x14ac:dyDescent="0.15">
      <c r="B12" s="34">
        <v>2020</v>
      </c>
      <c r="C12" s="34">
        <v>9</v>
      </c>
      <c r="D12" s="34">
        <v>30</v>
      </c>
      <c r="E12" s="35"/>
      <c r="F12" s="36"/>
      <c r="G12" s="40" t="e">
        <f t="shared" si="0"/>
        <v>#DIV/0!</v>
      </c>
      <c r="H12" s="38"/>
      <c r="I12" s="36"/>
      <c r="J12" s="40" t="e">
        <f t="shared" si="1"/>
        <v>#DIV/0!</v>
      </c>
      <c r="K12" s="39">
        <f t="shared" si="2"/>
        <v>0</v>
      </c>
      <c r="L12" s="36">
        <f t="shared" si="3"/>
        <v>0</v>
      </c>
      <c r="M12" s="40" t="e">
        <f t="shared" si="4"/>
        <v>#DIV/0!</v>
      </c>
      <c r="N12" s="34" t="s">
        <v>52</v>
      </c>
    </row>
    <row r="13" spans="2:15" hidden="1" x14ac:dyDescent="0.15">
      <c r="B13" s="34">
        <v>2020</v>
      </c>
      <c r="C13" s="34">
        <v>8</v>
      </c>
      <c r="D13" s="34">
        <v>31</v>
      </c>
      <c r="E13" s="35"/>
      <c r="F13" s="36"/>
      <c r="G13" s="40" t="e">
        <f t="shared" si="0"/>
        <v>#DIV/0!</v>
      </c>
      <c r="H13" s="38"/>
      <c r="I13" s="36"/>
      <c r="J13" s="40" t="e">
        <f t="shared" si="1"/>
        <v>#DIV/0!</v>
      </c>
      <c r="K13" s="39">
        <f t="shared" si="2"/>
        <v>0</v>
      </c>
      <c r="L13" s="36">
        <f t="shared" si="3"/>
        <v>0</v>
      </c>
      <c r="M13" s="40" t="e">
        <f t="shared" si="4"/>
        <v>#DIV/0!</v>
      </c>
      <c r="N13" s="34" t="s">
        <v>52</v>
      </c>
    </row>
    <row r="14" spans="2:15" hidden="1" x14ac:dyDescent="0.15">
      <c r="B14" s="34">
        <v>2020</v>
      </c>
      <c r="C14" s="34">
        <v>7</v>
      </c>
      <c r="D14" s="34">
        <v>31</v>
      </c>
      <c r="E14" s="35"/>
      <c r="F14" s="36"/>
      <c r="G14" s="40" t="e">
        <f t="shared" si="0"/>
        <v>#DIV/0!</v>
      </c>
      <c r="H14" s="38"/>
      <c r="I14" s="36"/>
      <c r="J14" s="40" t="e">
        <f t="shared" si="1"/>
        <v>#DIV/0!</v>
      </c>
      <c r="K14" s="39">
        <f t="shared" si="2"/>
        <v>0</v>
      </c>
      <c r="L14" s="36">
        <f t="shared" si="3"/>
        <v>0</v>
      </c>
      <c r="M14" s="40" t="e">
        <f t="shared" si="4"/>
        <v>#DIV/0!</v>
      </c>
      <c r="N14" s="34" t="s">
        <v>52</v>
      </c>
    </row>
    <row r="15" spans="2:15" hidden="1" x14ac:dyDescent="0.15">
      <c r="B15" s="34">
        <v>2020</v>
      </c>
      <c r="C15" s="34">
        <v>6</v>
      </c>
      <c r="D15" s="34">
        <v>31</v>
      </c>
      <c r="E15" s="35"/>
      <c r="F15" s="36"/>
      <c r="G15" s="40" t="e">
        <f t="shared" si="0"/>
        <v>#DIV/0!</v>
      </c>
      <c r="H15" s="38"/>
      <c r="I15" s="36"/>
      <c r="J15" s="40" t="e">
        <f t="shared" si="1"/>
        <v>#DIV/0!</v>
      </c>
      <c r="K15" s="39">
        <f t="shared" si="2"/>
        <v>0</v>
      </c>
      <c r="L15" s="36">
        <f t="shared" si="3"/>
        <v>0</v>
      </c>
      <c r="M15" s="40" t="e">
        <f t="shared" si="4"/>
        <v>#DIV/0!</v>
      </c>
      <c r="N15" s="34" t="s">
        <v>52</v>
      </c>
    </row>
    <row r="16" spans="2:15" hidden="1" x14ac:dyDescent="0.15">
      <c r="B16" s="34">
        <v>2020</v>
      </c>
      <c r="C16" s="34">
        <v>5</v>
      </c>
      <c r="D16" s="34">
        <v>31</v>
      </c>
      <c r="E16" s="35"/>
      <c r="F16" s="36"/>
      <c r="G16" s="40" t="e">
        <f t="shared" si="0"/>
        <v>#DIV/0!</v>
      </c>
      <c r="H16" s="38"/>
      <c r="I16" s="36"/>
      <c r="J16" s="40" t="e">
        <f t="shared" si="1"/>
        <v>#DIV/0!</v>
      </c>
      <c r="K16" s="39">
        <f t="shared" si="2"/>
        <v>0</v>
      </c>
      <c r="L16" s="36">
        <f t="shared" si="3"/>
        <v>0</v>
      </c>
      <c r="M16" s="40" t="e">
        <f t="shared" si="4"/>
        <v>#DIV/0!</v>
      </c>
      <c r="N16" s="34" t="s">
        <v>52</v>
      </c>
    </row>
    <row r="17" spans="2:14" hidden="1" x14ac:dyDescent="0.15">
      <c r="B17" s="34">
        <v>2020</v>
      </c>
      <c r="C17" s="34">
        <v>4</v>
      </c>
      <c r="D17" s="34">
        <v>30</v>
      </c>
      <c r="E17" s="35"/>
      <c r="F17" s="36"/>
      <c r="G17" s="40" t="e">
        <f t="shared" si="0"/>
        <v>#DIV/0!</v>
      </c>
      <c r="H17" s="38"/>
      <c r="I17" s="36"/>
      <c r="J17" s="40" t="e">
        <f t="shared" si="1"/>
        <v>#DIV/0!</v>
      </c>
      <c r="K17" s="39">
        <f t="shared" si="2"/>
        <v>0</v>
      </c>
      <c r="L17" s="36">
        <f t="shared" si="3"/>
        <v>0</v>
      </c>
      <c r="M17" s="40" t="e">
        <f t="shared" si="4"/>
        <v>#DIV/0!</v>
      </c>
      <c r="N17" s="34" t="s">
        <v>52</v>
      </c>
    </row>
    <row r="18" spans="2:14" hidden="1" x14ac:dyDescent="0.15">
      <c r="B18" s="34">
        <v>2020</v>
      </c>
      <c r="C18" s="34">
        <v>3</v>
      </c>
      <c r="D18" s="34">
        <v>31</v>
      </c>
      <c r="E18" s="35"/>
      <c r="F18" s="36"/>
      <c r="G18" s="40" t="e">
        <f t="shared" si="0"/>
        <v>#DIV/0!</v>
      </c>
      <c r="H18" s="38"/>
      <c r="I18" s="36"/>
      <c r="J18" s="40" t="e">
        <f t="shared" si="1"/>
        <v>#DIV/0!</v>
      </c>
      <c r="K18" s="39">
        <f t="shared" si="2"/>
        <v>0</v>
      </c>
      <c r="L18" s="36">
        <f t="shared" si="3"/>
        <v>0</v>
      </c>
      <c r="M18" s="40" t="e">
        <f t="shared" si="4"/>
        <v>#DIV/0!</v>
      </c>
      <c r="N18" s="34" t="s">
        <v>52</v>
      </c>
    </row>
    <row r="19" spans="2:14" hidden="1" x14ac:dyDescent="0.15">
      <c r="B19" s="34">
        <v>2020</v>
      </c>
      <c r="C19" s="34">
        <v>2</v>
      </c>
      <c r="D19" s="34">
        <v>28</v>
      </c>
      <c r="E19" s="35"/>
      <c r="F19" s="36"/>
      <c r="G19" s="40" t="e">
        <f t="shared" si="0"/>
        <v>#DIV/0!</v>
      </c>
      <c r="H19" s="38"/>
      <c r="I19" s="36"/>
      <c r="J19" s="40" t="e">
        <f t="shared" si="1"/>
        <v>#DIV/0!</v>
      </c>
      <c r="K19" s="39">
        <f t="shared" si="2"/>
        <v>0</v>
      </c>
      <c r="L19" s="36">
        <f t="shared" si="3"/>
        <v>0</v>
      </c>
      <c r="M19" s="40" t="e">
        <f t="shared" si="4"/>
        <v>#DIV/0!</v>
      </c>
      <c r="N19" s="34" t="s">
        <v>52</v>
      </c>
    </row>
    <row r="20" spans="2:14" hidden="1" x14ac:dyDescent="0.15">
      <c r="B20" s="34">
        <v>2020</v>
      </c>
      <c r="C20" s="34">
        <v>1</v>
      </c>
      <c r="D20" s="34">
        <v>31</v>
      </c>
      <c r="E20" s="35"/>
      <c r="F20" s="36"/>
      <c r="G20" s="40" t="e">
        <f t="shared" si="0"/>
        <v>#DIV/0!</v>
      </c>
      <c r="H20" s="38"/>
      <c r="I20" s="36"/>
      <c r="J20" s="40" t="e">
        <f t="shared" si="1"/>
        <v>#DIV/0!</v>
      </c>
      <c r="K20" s="39">
        <f t="shared" si="2"/>
        <v>0</v>
      </c>
      <c r="L20" s="36">
        <f t="shared" si="3"/>
        <v>0</v>
      </c>
      <c r="M20" s="40" t="e">
        <f t="shared" si="4"/>
        <v>#DIV/0!</v>
      </c>
      <c r="N20" s="34" t="s">
        <v>52</v>
      </c>
    </row>
    <row r="21" spans="2:14" hidden="1" x14ac:dyDescent="0.15">
      <c r="B21" s="34">
        <v>2019</v>
      </c>
      <c r="C21" s="34">
        <v>12</v>
      </c>
      <c r="D21" s="34">
        <v>31</v>
      </c>
      <c r="E21" s="35"/>
      <c r="F21" s="36"/>
      <c r="G21" s="40" t="e">
        <f t="shared" si="0"/>
        <v>#DIV/0!</v>
      </c>
      <c r="H21" s="38"/>
      <c r="I21" s="36"/>
      <c r="J21" s="40" t="e">
        <f t="shared" si="1"/>
        <v>#DIV/0!</v>
      </c>
      <c r="K21" s="39">
        <f t="shared" si="2"/>
        <v>0</v>
      </c>
      <c r="L21" s="36">
        <f t="shared" si="3"/>
        <v>0</v>
      </c>
      <c r="M21" s="40" t="e">
        <f t="shared" si="4"/>
        <v>#DIV/0!</v>
      </c>
      <c r="N21" s="34" t="s">
        <v>52</v>
      </c>
    </row>
    <row r="22" spans="2:14" hidden="1" x14ac:dyDescent="0.15">
      <c r="B22" s="34">
        <v>2019</v>
      </c>
      <c r="C22" s="34">
        <v>11</v>
      </c>
      <c r="D22" s="34">
        <v>30</v>
      </c>
      <c r="E22" s="35"/>
      <c r="F22" s="36"/>
      <c r="G22" s="40" t="e">
        <f t="shared" si="0"/>
        <v>#DIV/0!</v>
      </c>
      <c r="H22" s="38"/>
      <c r="I22" s="36"/>
      <c r="J22" s="40" t="e">
        <f t="shared" si="1"/>
        <v>#DIV/0!</v>
      </c>
      <c r="K22" s="39">
        <f t="shared" si="2"/>
        <v>0</v>
      </c>
      <c r="L22" s="36">
        <f t="shared" si="3"/>
        <v>0</v>
      </c>
      <c r="M22" s="40" t="e">
        <f t="shared" si="4"/>
        <v>#DIV/0!</v>
      </c>
      <c r="N22" s="34" t="s">
        <v>52</v>
      </c>
    </row>
    <row r="23" spans="2:14" hidden="1" x14ac:dyDescent="0.15">
      <c r="B23" s="34">
        <v>2019</v>
      </c>
      <c r="C23" s="34">
        <v>10</v>
      </c>
      <c r="D23" s="34">
        <v>31</v>
      </c>
      <c r="E23" s="35"/>
      <c r="F23" s="36"/>
      <c r="G23" s="40" t="e">
        <f t="shared" si="0"/>
        <v>#DIV/0!</v>
      </c>
      <c r="H23" s="38"/>
      <c r="I23" s="36"/>
      <c r="J23" s="40" t="e">
        <f t="shared" si="1"/>
        <v>#DIV/0!</v>
      </c>
      <c r="K23" s="39">
        <f t="shared" si="2"/>
        <v>0</v>
      </c>
      <c r="L23" s="36">
        <f t="shared" si="3"/>
        <v>0</v>
      </c>
      <c r="M23" s="40" t="e">
        <f t="shared" si="4"/>
        <v>#DIV/0!</v>
      </c>
      <c r="N23" s="34" t="s">
        <v>52</v>
      </c>
    </row>
    <row r="24" spans="2:14" hidden="1" x14ac:dyDescent="0.15">
      <c r="B24" s="34">
        <v>2019</v>
      </c>
      <c r="C24" s="34">
        <v>9</v>
      </c>
      <c r="D24" s="34">
        <v>30</v>
      </c>
      <c r="E24" s="35"/>
      <c r="F24" s="36"/>
      <c r="G24" s="40" t="e">
        <f t="shared" si="0"/>
        <v>#DIV/0!</v>
      </c>
      <c r="H24" s="38"/>
      <c r="I24" s="36"/>
      <c r="J24" s="40" t="e">
        <f t="shared" si="1"/>
        <v>#DIV/0!</v>
      </c>
      <c r="K24" s="39">
        <f t="shared" si="2"/>
        <v>0</v>
      </c>
      <c r="L24" s="36">
        <f t="shared" si="3"/>
        <v>0</v>
      </c>
      <c r="M24" s="40" t="e">
        <f t="shared" si="4"/>
        <v>#DIV/0!</v>
      </c>
      <c r="N24" s="34" t="s">
        <v>52</v>
      </c>
    </row>
    <row r="25" spans="2:14" hidden="1" x14ac:dyDescent="0.15">
      <c r="B25" s="34">
        <v>2019</v>
      </c>
      <c r="C25" s="34">
        <v>8</v>
      </c>
      <c r="D25" s="34">
        <v>31</v>
      </c>
      <c r="E25" s="35"/>
      <c r="F25" s="36"/>
      <c r="G25" s="40" t="e">
        <f t="shared" si="0"/>
        <v>#DIV/0!</v>
      </c>
      <c r="H25" s="38"/>
      <c r="I25" s="36"/>
      <c r="J25" s="40" t="e">
        <f t="shared" si="1"/>
        <v>#DIV/0!</v>
      </c>
      <c r="K25" s="39">
        <f t="shared" si="2"/>
        <v>0</v>
      </c>
      <c r="L25" s="36">
        <f t="shared" si="3"/>
        <v>0</v>
      </c>
      <c r="M25" s="40" t="e">
        <f t="shared" si="4"/>
        <v>#DIV/0!</v>
      </c>
      <c r="N25" s="34" t="s">
        <v>52</v>
      </c>
    </row>
    <row r="26" spans="2:14" hidden="1" x14ac:dyDescent="0.15">
      <c r="B26" s="34">
        <v>2019</v>
      </c>
      <c r="C26" s="34">
        <v>7</v>
      </c>
      <c r="D26" s="34">
        <v>31</v>
      </c>
      <c r="E26" s="35"/>
      <c r="F26" s="36"/>
      <c r="G26" s="40" t="e">
        <f t="shared" si="0"/>
        <v>#DIV/0!</v>
      </c>
      <c r="H26" s="38"/>
      <c r="I26" s="36"/>
      <c r="J26" s="40" t="e">
        <f t="shared" si="1"/>
        <v>#DIV/0!</v>
      </c>
      <c r="K26" s="39">
        <f t="shared" si="2"/>
        <v>0</v>
      </c>
      <c r="L26" s="36">
        <f t="shared" si="3"/>
        <v>0</v>
      </c>
      <c r="M26" s="40" t="e">
        <f t="shared" si="4"/>
        <v>#DIV/0!</v>
      </c>
      <c r="N26" s="34" t="s">
        <v>52</v>
      </c>
    </row>
    <row r="27" spans="2:14" hidden="1" x14ac:dyDescent="0.15">
      <c r="B27" s="34">
        <v>2019</v>
      </c>
      <c r="C27" s="34">
        <v>6</v>
      </c>
      <c r="D27" s="34">
        <v>31</v>
      </c>
      <c r="E27" s="35"/>
      <c r="F27" s="36"/>
      <c r="G27" s="40" t="e">
        <f t="shared" si="0"/>
        <v>#DIV/0!</v>
      </c>
      <c r="H27" s="38"/>
      <c r="I27" s="36"/>
      <c r="J27" s="40" t="e">
        <f t="shared" si="1"/>
        <v>#DIV/0!</v>
      </c>
      <c r="K27" s="39">
        <f t="shared" si="2"/>
        <v>0</v>
      </c>
      <c r="L27" s="36">
        <f t="shared" si="3"/>
        <v>0</v>
      </c>
      <c r="M27" s="40" t="e">
        <f t="shared" si="4"/>
        <v>#DIV/0!</v>
      </c>
      <c r="N27" s="34" t="s">
        <v>52</v>
      </c>
    </row>
    <row r="28" spans="2:14" hidden="1" x14ac:dyDescent="0.15">
      <c r="B28" s="34">
        <v>2019</v>
      </c>
      <c r="C28" s="34">
        <v>5</v>
      </c>
      <c r="D28" s="34">
        <v>31</v>
      </c>
      <c r="E28" s="35"/>
      <c r="F28" s="36"/>
      <c r="G28" s="40" t="e">
        <f t="shared" si="0"/>
        <v>#DIV/0!</v>
      </c>
      <c r="H28" s="38"/>
      <c r="I28" s="36"/>
      <c r="J28" s="40" t="e">
        <f t="shared" si="1"/>
        <v>#DIV/0!</v>
      </c>
      <c r="K28" s="39">
        <f t="shared" si="2"/>
        <v>0</v>
      </c>
      <c r="L28" s="36">
        <f t="shared" si="3"/>
        <v>0</v>
      </c>
      <c r="M28" s="40" t="e">
        <f t="shared" si="4"/>
        <v>#DIV/0!</v>
      </c>
      <c r="N28" s="34" t="s">
        <v>52</v>
      </c>
    </row>
    <row r="29" spans="2:14" hidden="1" x14ac:dyDescent="0.15">
      <c r="B29" s="34">
        <v>2019</v>
      </c>
      <c r="C29" s="34">
        <v>4</v>
      </c>
      <c r="D29" s="34">
        <v>30</v>
      </c>
      <c r="E29" s="35"/>
      <c r="F29" s="36"/>
      <c r="G29" s="40" t="e">
        <f t="shared" si="0"/>
        <v>#DIV/0!</v>
      </c>
      <c r="H29" s="38"/>
      <c r="I29" s="36"/>
      <c r="J29" s="40" t="e">
        <f t="shared" si="1"/>
        <v>#DIV/0!</v>
      </c>
      <c r="K29" s="39">
        <f t="shared" si="2"/>
        <v>0</v>
      </c>
      <c r="L29" s="36">
        <f t="shared" si="3"/>
        <v>0</v>
      </c>
      <c r="M29" s="40" t="e">
        <f t="shared" si="4"/>
        <v>#DIV/0!</v>
      </c>
      <c r="N29" s="34" t="s">
        <v>52</v>
      </c>
    </row>
    <row r="30" spans="2:14" hidden="1" x14ac:dyDescent="0.15">
      <c r="B30" s="34">
        <v>2019</v>
      </c>
      <c r="C30" s="34">
        <v>3</v>
      </c>
      <c r="D30" s="34">
        <v>31</v>
      </c>
      <c r="E30" s="35"/>
      <c r="F30" s="36"/>
      <c r="G30" s="40" t="e">
        <f t="shared" si="0"/>
        <v>#DIV/0!</v>
      </c>
      <c r="H30" s="38"/>
      <c r="I30" s="36"/>
      <c r="J30" s="40" t="e">
        <f t="shared" si="1"/>
        <v>#DIV/0!</v>
      </c>
      <c r="K30" s="39">
        <f t="shared" si="2"/>
        <v>0</v>
      </c>
      <c r="L30" s="36">
        <f t="shared" si="3"/>
        <v>0</v>
      </c>
      <c r="M30" s="40" t="e">
        <f t="shared" si="4"/>
        <v>#DIV/0!</v>
      </c>
      <c r="N30" s="34" t="s">
        <v>52</v>
      </c>
    </row>
    <row r="31" spans="2:14" hidden="1" x14ac:dyDescent="0.15">
      <c r="B31" s="34">
        <v>2019</v>
      </c>
      <c r="C31" s="34">
        <v>2</v>
      </c>
      <c r="D31" s="34">
        <v>28</v>
      </c>
      <c r="E31" s="35"/>
      <c r="F31" s="36"/>
      <c r="G31" s="40" t="e">
        <f t="shared" si="0"/>
        <v>#DIV/0!</v>
      </c>
      <c r="H31" s="38"/>
      <c r="I31" s="36"/>
      <c r="J31" s="40" t="e">
        <f t="shared" si="1"/>
        <v>#DIV/0!</v>
      </c>
      <c r="K31" s="39">
        <f t="shared" si="2"/>
        <v>0</v>
      </c>
      <c r="L31" s="36">
        <f t="shared" si="3"/>
        <v>0</v>
      </c>
      <c r="M31" s="40" t="e">
        <f t="shared" si="4"/>
        <v>#DIV/0!</v>
      </c>
      <c r="N31" s="34" t="s">
        <v>52</v>
      </c>
    </row>
    <row r="32" spans="2:14" hidden="1" x14ac:dyDescent="0.15">
      <c r="B32" s="34">
        <v>2019</v>
      </c>
      <c r="C32" s="34">
        <v>1</v>
      </c>
      <c r="D32" s="34">
        <v>31</v>
      </c>
      <c r="E32" s="35"/>
      <c r="F32" s="36"/>
      <c r="G32" s="40" t="e">
        <f t="shared" si="0"/>
        <v>#DIV/0!</v>
      </c>
      <c r="H32" s="38"/>
      <c r="I32" s="36"/>
      <c r="J32" s="40" t="e">
        <f t="shared" si="1"/>
        <v>#DIV/0!</v>
      </c>
      <c r="K32" s="39">
        <f t="shared" si="2"/>
        <v>0</v>
      </c>
      <c r="L32" s="36">
        <f t="shared" si="3"/>
        <v>0</v>
      </c>
      <c r="M32" s="40" t="e">
        <f t="shared" si="4"/>
        <v>#DIV/0!</v>
      </c>
      <c r="N32" s="34" t="s">
        <v>52</v>
      </c>
    </row>
    <row r="33" spans="2:14" hidden="1" x14ac:dyDescent="0.15">
      <c r="B33" s="34">
        <v>2018</v>
      </c>
      <c r="C33" s="34">
        <v>12</v>
      </c>
      <c r="D33" s="34">
        <v>31</v>
      </c>
      <c r="E33" s="35"/>
      <c r="F33" s="36"/>
      <c r="G33" s="40" t="e">
        <f t="shared" si="0"/>
        <v>#DIV/0!</v>
      </c>
      <c r="H33" s="38"/>
      <c r="I33" s="36"/>
      <c r="J33" s="40" t="e">
        <f t="shared" si="1"/>
        <v>#DIV/0!</v>
      </c>
      <c r="K33" s="39">
        <f t="shared" si="2"/>
        <v>0</v>
      </c>
      <c r="L33" s="36">
        <f t="shared" si="3"/>
        <v>0</v>
      </c>
      <c r="M33" s="40" t="e">
        <f t="shared" si="4"/>
        <v>#DIV/0!</v>
      </c>
      <c r="N33" s="34" t="s">
        <v>52</v>
      </c>
    </row>
    <row r="34" spans="2:14" hidden="1" x14ac:dyDescent="0.15">
      <c r="B34" s="34">
        <v>2018</v>
      </c>
      <c r="C34" s="34">
        <v>11</v>
      </c>
      <c r="D34" s="34">
        <v>30</v>
      </c>
      <c r="E34" s="35"/>
      <c r="F34" s="36"/>
      <c r="G34" s="40" t="e">
        <f t="shared" si="0"/>
        <v>#DIV/0!</v>
      </c>
      <c r="H34" s="38"/>
      <c r="I34" s="36"/>
      <c r="J34" s="40" t="e">
        <f t="shared" si="1"/>
        <v>#DIV/0!</v>
      </c>
      <c r="K34" s="39">
        <f t="shared" si="2"/>
        <v>0</v>
      </c>
      <c r="L34" s="36">
        <f t="shared" si="3"/>
        <v>0</v>
      </c>
      <c r="M34" s="40" t="e">
        <f t="shared" si="4"/>
        <v>#DIV/0!</v>
      </c>
      <c r="N34" s="34" t="s">
        <v>52</v>
      </c>
    </row>
    <row r="35" spans="2:14" hidden="1" x14ac:dyDescent="0.15">
      <c r="B35" s="34">
        <v>2018</v>
      </c>
      <c r="C35" s="34">
        <v>10</v>
      </c>
      <c r="D35" s="34">
        <v>31</v>
      </c>
      <c r="E35" s="35"/>
      <c r="F35" s="36"/>
      <c r="G35" s="40" t="e">
        <f t="shared" si="0"/>
        <v>#DIV/0!</v>
      </c>
      <c r="H35" s="38"/>
      <c r="I35" s="36"/>
      <c r="J35" s="40" t="e">
        <f t="shared" si="1"/>
        <v>#DIV/0!</v>
      </c>
      <c r="K35" s="39">
        <f t="shared" si="2"/>
        <v>0</v>
      </c>
      <c r="L35" s="36">
        <f t="shared" si="3"/>
        <v>0</v>
      </c>
      <c r="M35" s="40" t="e">
        <f t="shared" si="4"/>
        <v>#DIV/0!</v>
      </c>
      <c r="N35" s="34" t="s">
        <v>52</v>
      </c>
    </row>
    <row r="36" spans="2:14" hidden="1" x14ac:dyDescent="0.15">
      <c r="B36" s="34">
        <v>2018</v>
      </c>
      <c r="C36" s="34">
        <v>9</v>
      </c>
      <c r="D36" s="34">
        <v>30</v>
      </c>
      <c r="E36" s="35"/>
      <c r="F36" s="36"/>
      <c r="G36" s="40" t="e">
        <f t="shared" si="0"/>
        <v>#DIV/0!</v>
      </c>
      <c r="H36" s="38"/>
      <c r="I36" s="36"/>
      <c r="J36" s="40" t="e">
        <f t="shared" si="1"/>
        <v>#DIV/0!</v>
      </c>
      <c r="K36" s="39">
        <f t="shared" si="2"/>
        <v>0</v>
      </c>
      <c r="L36" s="36">
        <f t="shared" si="3"/>
        <v>0</v>
      </c>
      <c r="M36" s="40" t="e">
        <f t="shared" si="4"/>
        <v>#DIV/0!</v>
      </c>
      <c r="N36" s="34" t="s">
        <v>52</v>
      </c>
    </row>
    <row r="37" spans="2:14" hidden="1" x14ac:dyDescent="0.15">
      <c r="B37" s="34">
        <v>2018</v>
      </c>
      <c r="C37" s="34">
        <v>8</v>
      </c>
      <c r="D37" s="34">
        <v>31</v>
      </c>
      <c r="E37" s="35"/>
      <c r="F37" s="36"/>
      <c r="G37" s="40" t="e">
        <f t="shared" si="0"/>
        <v>#DIV/0!</v>
      </c>
      <c r="H37" s="38"/>
      <c r="I37" s="36"/>
      <c r="J37" s="40" t="e">
        <f t="shared" si="1"/>
        <v>#DIV/0!</v>
      </c>
      <c r="K37" s="39">
        <f t="shared" si="2"/>
        <v>0</v>
      </c>
      <c r="L37" s="36">
        <f t="shared" si="3"/>
        <v>0</v>
      </c>
      <c r="M37" s="40" t="e">
        <f t="shared" si="4"/>
        <v>#DIV/0!</v>
      </c>
      <c r="N37" s="34" t="s">
        <v>52</v>
      </c>
    </row>
    <row r="38" spans="2:14" hidden="1" x14ac:dyDescent="0.15">
      <c r="B38" s="34">
        <v>2018</v>
      </c>
      <c r="C38" s="34">
        <v>7</v>
      </c>
      <c r="D38" s="34">
        <v>31</v>
      </c>
      <c r="E38" s="35"/>
      <c r="F38" s="36"/>
      <c r="G38" s="40" t="e">
        <f t="shared" si="0"/>
        <v>#DIV/0!</v>
      </c>
      <c r="H38" s="38"/>
      <c r="I38" s="36"/>
      <c r="J38" s="40" t="e">
        <f t="shared" si="1"/>
        <v>#DIV/0!</v>
      </c>
      <c r="K38" s="39">
        <f t="shared" si="2"/>
        <v>0</v>
      </c>
      <c r="L38" s="36">
        <f t="shared" si="3"/>
        <v>0</v>
      </c>
      <c r="M38" s="40" t="e">
        <f t="shared" si="4"/>
        <v>#DIV/0!</v>
      </c>
      <c r="N38" s="34" t="s">
        <v>52</v>
      </c>
    </row>
    <row r="39" spans="2:14" hidden="1" x14ac:dyDescent="0.15">
      <c r="B39" s="34">
        <v>2018</v>
      </c>
      <c r="C39" s="34">
        <v>6</v>
      </c>
      <c r="D39" s="34">
        <v>31</v>
      </c>
      <c r="E39" s="35"/>
      <c r="F39" s="36"/>
      <c r="G39" s="40" t="e">
        <f t="shared" si="0"/>
        <v>#DIV/0!</v>
      </c>
      <c r="H39" s="38"/>
      <c r="I39" s="36"/>
      <c r="J39" s="40" t="e">
        <f>I39/H39</f>
        <v>#DIV/0!</v>
      </c>
      <c r="K39" s="39">
        <f t="shared" si="2"/>
        <v>0</v>
      </c>
      <c r="L39" s="36">
        <f t="shared" si="3"/>
        <v>0</v>
      </c>
      <c r="M39" s="40" t="e">
        <f t="shared" si="4"/>
        <v>#DIV/0!</v>
      </c>
      <c r="N39" s="34" t="s">
        <v>52</v>
      </c>
    </row>
    <row r="40" spans="2:14" hidden="1" x14ac:dyDescent="0.15">
      <c r="B40" s="34">
        <v>2018</v>
      </c>
      <c r="C40" s="34">
        <v>5</v>
      </c>
      <c r="D40" s="34">
        <v>31</v>
      </c>
      <c r="E40" s="35"/>
      <c r="F40" s="36"/>
      <c r="G40" s="40" t="e">
        <f t="shared" si="0"/>
        <v>#DIV/0!</v>
      </c>
      <c r="H40" s="38"/>
      <c r="I40" s="36"/>
      <c r="J40" s="40" t="e">
        <f t="shared" si="1"/>
        <v>#DIV/0!</v>
      </c>
      <c r="K40" s="39">
        <f t="shared" si="2"/>
        <v>0</v>
      </c>
      <c r="L40" s="36">
        <f t="shared" si="3"/>
        <v>0</v>
      </c>
      <c r="M40" s="40" t="e">
        <f t="shared" si="4"/>
        <v>#DIV/0!</v>
      </c>
      <c r="N40" s="34" t="s">
        <v>52</v>
      </c>
    </row>
    <row r="41" spans="2:14" hidden="1" x14ac:dyDescent="0.15">
      <c r="B41" s="34">
        <v>2018</v>
      </c>
      <c r="C41" s="34">
        <v>4</v>
      </c>
      <c r="D41" s="34">
        <v>30</v>
      </c>
      <c r="E41" s="35"/>
      <c r="F41" s="36"/>
      <c r="G41" s="40" t="e">
        <f t="shared" si="0"/>
        <v>#DIV/0!</v>
      </c>
      <c r="H41" s="38"/>
      <c r="I41" s="36"/>
      <c r="J41" s="40" t="e">
        <f t="shared" si="1"/>
        <v>#DIV/0!</v>
      </c>
      <c r="K41" s="39">
        <f t="shared" si="2"/>
        <v>0</v>
      </c>
      <c r="L41" s="36">
        <f t="shared" si="3"/>
        <v>0</v>
      </c>
      <c r="M41" s="40" t="e">
        <f t="shared" si="4"/>
        <v>#DIV/0!</v>
      </c>
      <c r="N41" s="34" t="s">
        <v>52</v>
      </c>
    </row>
    <row r="42" spans="2:14" hidden="1" x14ac:dyDescent="0.15">
      <c r="B42" s="34">
        <v>2018</v>
      </c>
      <c r="C42" s="34">
        <v>3</v>
      </c>
      <c r="D42" s="34">
        <v>31</v>
      </c>
      <c r="E42" s="35"/>
      <c r="F42" s="36"/>
      <c r="G42" s="40" t="e">
        <f t="shared" si="0"/>
        <v>#DIV/0!</v>
      </c>
      <c r="H42" s="38"/>
      <c r="I42" s="36"/>
      <c r="J42" s="40" t="e">
        <f t="shared" si="1"/>
        <v>#DIV/0!</v>
      </c>
      <c r="K42" s="39">
        <f t="shared" si="2"/>
        <v>0</v>
      </c>
      <c r="L42" s="36">
        <f t="shared" si="3"/>
        <v>0</v>
      </c>
      <c r="M42" s="40" t="e">
        <f t="shared" si="4"/>
        <v>#DIV/0!</v>
      </c>
      <c r="N42" s="34" t="s">
        <v>52</v>
      </c>
    </row>
    <row r="43" spans="2:14" hidden="1" x14ac:dyDescent="0.15">
      <c r="B43" s="34">
        <v>2018</v>
      </c>
      <c r="C43" s="34">
        <v>2</v>
      </c>
      <c r="D43" s="34">
        <v>28</v>
      </c>
      <c r="E43" s="35"/>
      <c r="F43" s="36"/>
      <c r="G43" s="40" t="e">
        <f t="shared" si="0"/>
        <v>#DIV/0!</v>
      </c>
      <c r="H43" s="38"/>
      <c r="I43" s="36"/>
      <c r="J43" s="40" t="e">
        <f t="shared" si="1"/>
        <v>#DIV/0!</v>
      </c>
      <c r="K43" s="39">
        <f t="shared" si="2"/>
        <v>0</v>
      </c>
      <c r="L43" s="36">
        <f t="shared" si="3"/>
        <v>0</v>
      </c>
      <c r="M43" s="40" t="e">
        <f t="shared" si="4"/>
        <v>#DIV/0!</v>
      </c>
      <c r="N43" s="34" t="s">
        <v>52</v>
      </c>
    </row>
    <row r="44" spans="2:14" hidden="1" x14ac:dyDescent="0.15">
      <c r="B44" s="34">
        <v>2018</v>
      </c>
      <c r="C44" s="34">
        <v>1</v>
      </c>
      <c r="D44" s="34">
        <v>31</v>
      </c>
      <c r="E44" s="35"/>
      <c r="F44" s="36"/>
      <c r="G44" s="40" t="e">
        <f t="shared" si="0"/>
        <v>#DIV/0!</v>
      </c>
      <c r="H44" s="38"/>
      <c r="I44" s="36"/>
      <c r="J44" s="40" t="e">
        <f t="shared" si="1"/>
        <v>#DIV/0!</v>
      </c>
      <c r="K44" s="39">
        <f t="shared" si="2"/>
        <v>0</v>
      </c>
      <c r="L44" s="36">
        <f t="shared" si="3"/>
        <v>0</v>
      </c>
      <c r="M44" s="40" t="e">
        <f t="shared" si="4"/>
        <v>#DIV/0!</v>
      </c>
      <c r="N44" s="34" t="s">
        <v>52</v>
      </c>
    </row>
    <row r="45" spans="2:14" hidden="1" x14ac:dyDescent="0.15">
      <c r="B45" s="34">
        <v>2017</v>
      </c>
      <c r="C45" s="34">
        <v>12</v>
      </c>
      <c r="D45" s="34">
        <v>31</v>
      </c>
      <c r="E45" s="35"/>
      <c r="F45" s="36"/>
      <c r="G45" s="40" t="e">
        <f t="shared" si="0"/>
        <v>#DIV/0!</v>
      </c>
      <c r="H45" s="38"/>
      <c r="I45" s="36"/>
      <c r="J45" s="40" t="e">
        <f t="shared" si="1"/>
        <v>#DIV/0!</v>
      </c>
      <c r="K45" s="39">
        <f t="shared" si="2"/>
        <v>0</v>
      </c>
      <c r="L45" s="36">
        <f t="shared" si="3"/>
        <v>0</v>
      </c>
      <c r="M45" s="40" t="e">
        <f t="shared" si="4"/>
        <v>#DIV/0!</v>
      </c>
      <c r="N45" s="34" t="s">
        <v>52</v>
      </c>
    </row>
    <row r="46" spans="2:14" x14ac:dyDescent="0.15">
      <c r="B46" s="34">
        <v>2017</v>
      </c>
      <c r="C46" s="34">
        <v>11</v>
      </c>
      <c r="D46" s="34">
        <v>30</v>
      </c>
      <c r="E46" s="35"/>
      <c r="F46" s="36"/>
      <c r="G46" s="40" t="e">
        <f t="shared" si="0"/>
        <v>#DIV/0!</v>
      </c>
      <c r="H46" s="38"/>
      <c r="I46" s="36"/>
      <c r="J46" s="40" t="e">
        <f t="shared" si="1"/>
        <v>#DIV/0!</v>
      </c>
      <c r="K46" s="39">
        <f t="shared" si="2"/>
        <v>0</v>
      </c>
      <c r="L46" s="36">
        <f t="shared" si="3"/>
        <v>0</v>
      </c>
      <c r="M46" s="40" t="e">
        <f t="shared" si="4"/>
        <v>#DIV/0!</v>
      </c>
      <c r="N46" s="34" t="s">
        <v>53</v>
      </c>
    </row>
    <row r="47" spans="2:14" x14ac:dyDescent="0.15">
      <c r="B47" s="34">
        <v>2017</v>
      </c>
      <c r="C47" s="34">
        <v>10</v>
      </c>
      <c r="D47" s="34">
        <v>31</v>
      </c>
      <c r="E47" s="35">
        <v>34266</v>
      </c>
      <c r="F47" s="36">
        <v>1290</v>
      </c>
      <c r="G47" s="40">
        <f t="shared" si="0"/>
        <v>3.7646646821922605E-2</v>
      </c>
      <c r="H47" s="38">
        <v>4793</v>
      </c>
      <c r="I47" s="36">
        <v>668</v>
      </c>
      <c r="J47" s="40">
        <f t="shared" si="1"/>
        <v>0.13936991445858543</v>
      </c>
      <c r="K47" s="39">
        <f t="shared" si="2"/>
        <v>39059</v>
      </c>
      <c r="L47" s="36">
        <f t="shared" si="3"/>
        <v>1958</v>
      </c>
      <c r="M47" s="40">
        <f t="shared" si="4"/>
        <v>5.0129291584525976E-2</v>
      </c>
      <c r="N47" s="34" t="s">
        <v>54</v>
      </c>
    </row>
    <row r="48" spans="2:14" x14ac:dyDescent="0.15">
      <c r="B48" s="34">
        <v>2017</v>
      </c>
      <c r="C48" s="34">
        <v>9</v>
      </c>
      <c r="D48" s="34">
        <v>30</v>
      </c>
      <c r="E48" s="35">
        <v>34196</v>
      </c>
      <c r="F48" s="36">
        <v>1287</v>
      </c>
      <c r="G48" s="40">
        <f t="shared" si="0"/>
        <v>3.7635980816469759E-2</v>
      </c>
      <c r="H48" s="38">
        <v>4709</v>
      </c>
      <c r="I48" s="36">
        <v>657</v>
      </c>
      <c r="J48" s="40">
        <f t="shared" si="1"/>
        <v>0.13952006795497982</v>
      </c>
      <c r="K48" s="39">
        <f t="shared" si="2"/>
        <v>38905</v>
      </c>
      <c r="L48" s="36">
        <f t="shared" si="3"/>
        <v>1944</v>
      </c>
      <c r="M48" s="40">
        <f t="shared" si="4"/>
        <v>4.9967870453669197E-2</v>
      </c>
      <c r="N48" s="34" t="s">
        <v>55</v>
      </c>
    </row>
    <row r="49" spans="2:14" x14ac:dyDescent="0.15">
      <c r="B49" s="34">
        <v>2017</v>
      </c>
      <c r="C49" s="34">
        <v>8</v>
      </c>
      <c r="D49" s="34">
        <v>31</v>
      </c>
      <c r="E49" s="35">
        <v>34127</v>
      </c>
      <c r="F49" s="36">
        <v>1282</v>
      </c>
      <c r="G49" s="40">
        <f t="shared" si="0"/>
        <v>3.7565563922993525E-2</v>
      </c>
      <c r="H49" s="38">
        <v>4690</v>
      </c>
      <c r="I49" s="36">
        <v>651</v>
      </c>
      <c r="J49" s="40">
        <f t="shared" si="1"/>
        <v>0.13880597014925372</v>
      </c>
      <c r="K49" s="39">
        <f t="shared" si="2"/>
        <v>38817</v>
      </c>
      <c r="L49" s="36">
        <f t="shared" si="3"/>
        <v>1933</v>
      </c>
      <c r="M49" s="40">
        <f t="shared" si="4"/>
        <v>4.9797769018728906E-2</v>
      </c>
      <c r="N49" s="34" t="s">
        <v>56</v>
      </c>
    </row>
    <row r="50" spans="2:14" x14ac:dyDescent="0.15">
      <c r="B50" s="34">
        <v>2017</v>
      </c>
      <c r="C50" s="34">
        <v>7</v>
      </c>
      <c r="D50" s="34">
        <v>31</v>
      </c>
      <c r="E50" s="35">
        <v>34063</v>
      </c>
      <c r="F50" s="36">
        <v>1279</v>
      </c>
      <c r="G50" s="40">
        <f t="shared" si="0"/>
        <v>3.7548072688841264E-2</v>
      </c>
      <c r="H50" s="38">
        <v>4662</v>
      </c>
      <c r="I50" s="36">
        <v>644</v>
      </c>
      <c r="J50" s="40">
        <f t="shared" si="1"/>
        <v>0.13813813813813813</v>
      </c>
      <c r="K50" s="39">
        <f t="shared" si="2"/>
        <v>38725</v>
      </c>
      <c r="L50" s="36">
        <f t="shared" si="3"/>
        <v>1923</v>
      </c>
      <c r="M50" s="40">
        <f t="shared" si="4"/>
        <v>4.9657843770174306E-2</v>
      </c>
      <c r="N50" s="34" t="s">
        <v>57</v>
      </c>
    </row>
    <row r="51" spans="2:14" x14ac:dyDescent="0.15">
      <c r="B51" s="34">
        <v>2017</v>
      </c>
      <c r="C51" s="34">
        <v>6</v>
      </c>
      <c r="D51" s="34">
        <v>31</v>
      </c>
      <c r="E51" s="35">
        <v>33985</v>
      </c>
      <c r="F51" s="36">
        <v>1265</v>
      </c>
      <c r="G51" s="40">
        <f t="shared" si="0"/>
        <v>3.7222303957628364E-2</v>
      </c>
      <c r="H51" s="38">
        <v>4650</v>
      </c>
      <c r="I51" s="36">
        <v>645</v>
      </c>
      <c r="J51" s="40">
        <f t="shared" si="1"/>
        <v>0.13870967741935483</v>
      </c>
      <c r="K51" s="39">
        <f t="shared" si="2"/>
        <v>38635</v>
      </c>
      <c r="L51" s="36">
        <f t="shared" si="3"/>
        <v>1910</v>
      </c>
      <c r="M51" s="40">
        <f t="shared" si="4"/>
        <v>4.9437038954316032E-2</v>
      </c>
      <c r="N51" s="34" t="s">
        <v>58</v>
      </c>
    </row>
    <row r="52" spans="2:14" x14ac:dyDescent="0.15">
      <c r="B52" s="34">
        <v>2017</v>
      </c>
      <c r="C52" s="34">
        <v>5</v>
      </c>
      <c r="D52" s="34">
        <v>31</v>
      </c>
      <c r="E52" s="35">
        <v>33925</v>
      </c>
      <c r="F52" s="36">
        <v>1248</v>
      </c>
      <c r="G52" s="40">
        <f t="shared" si="0"/>
        <v>3.6787030213706703E-2</v>
      </c>
      <c r="H52" s="38">
        <v>4677</v>
      </c>
      <c r="I52" s="36">
        <v>650</v>
      </c>
      <c r="J52" s="40">
        <f t="shared" si="1"/>
        <v>0.13897797733589909</v>
      </c>
      <c r="K52" s="39">
        <f t="shared" si="2"/>
        <v>38602</v>
      </c>
      <c r="L52" s="36">
        <f t="shared" si="3"/>
        <v>1898</v>
      </c>
      <c r="M52" s="40">
        <f t="shared" si="4"/>
        <v>4.9168436868556036E-2</v>
      </c>
      <c r="N52" s="34" t="s">
        <v>59</v>
      </c>
    </row>
    <row r="53" spans="2:14" x14ac:dyDescent="0.15">
      <c r="B53" s="41">
        <v>2017</v>
      </c>
      <c r="C53" s="41">
        <v>4</v>
      </c>
      <c r="D53" s="41">
        <v>30</v>
      </c>
      <c r="E53" s="42">
        <v>33807</v>
      </c>
      <c r="F53" s="43">
        <v>1235</v>
      </c>
      <c r="G53" s="44">
        <f t="shared" si="0"/>
        <v>3.6530895968290587E-2</v>
      </c>
      <c r="H53" s="45">
        <v>4676</v>
      </c>
      <c r="I53" s="43">
        <v>651</v>
      </c>
      <c r="J53" s="44">
        <f t="shared" si="1"/>
        <v>0.13922155688622753</v>
      </c>
      <c r="K53" s="46">
        <f t="shared" si="2"/>
        <v>38483</v>
      </c>
      <c r="L53" s="43">
        <f t="shared" si="3"/>
        <v>1886</v>
      </c>
      <c r="M53" s="44">
        <f t="shared" si="4"/>
        <v>4.9008653171530289E-2</v>
      </c>
      <c r="N53" s="41" t="s">
        <v>60</v>
      </c>
    </row>
    <row r="54" spans="2:14" x14ac:dyDescent="0.15">
      <c r="B54" s="47">
        <v>2017</v>
      </c>
      <c r="C54" s="47">
        <v>3</v>
      </c>
      <c r="D54" s="47">
        <v>31</v>
      </c>
      <c r="E54" s="48">
        <v>33183</v>
      </c>
      <c r="F54" s="49">
        <v>1167</v>
      </c>
      <c r="G54" s="50">
        <f t="shared" si="0"/>
        <v>3.5168610433053069E-2</v>
      </c>
      <c r="H54" s="51">
        <v>5032</v>
      </c>
      <c r="I54" s="49">
        <v>697</v>
      </c>
      <c r="J54" s="50">
        <f t="shared" si="1"/>
        <v>0.13851351351351351</v>
      </c>
      <c r="K54" s="52">
        <f t="shared" si="2"/>
        <v>38215</v>
      </c>
      <c r="L54" s="49">
        <f t="shared" si="3"/>
        <v>1864</v>
      </c>
      <c r="M54" s="50">
        <f t="shared" si="4"/>
        <v>4.8776658380217192E-2</v>
      </c>
      <c r="N54" s="47" t="s">
        <v>61</v>
      </c>
    </row>
    <row r="55" spans="2:14" x14ac:dyDescent="0.15">
      <c r="B55" s="34">
        <v>2017</v>
      </c>
      <c r="C55" s="34">
        <v>2</v>
      </c>
      <c r="D55" s="34">
        <v>28</v>
      </c>
      <c r="E55" s="35">
        <v>34688</v>
      </c>
      <c r="F55" s="36">
        <v>1268</v>
      </c>
      <c r="G55" s="40">
        <f t="shared" si="0"/>
        <v>3.655442804428044E-2</v>
      </c>
      <c r="H55" s="38">
        <v>6340</v>
      </c>
      <c r="I55" s="36">
        <v>846</v>
      </c>
      <c r="J55" s="40">
        <f t="shared" si="1"/>
        <v>0.13343848580441639</v>
      </c>
      <c r="K55" s="39">
        <f t="shared" si="2"/>
        <v>41028</v>
      </c>
      <c r="L55" s="36">
        <f t="shared" si="3"/>
        <v>2114</v>
      </c>
      <c r="M55" s="40">
        <f t="shared" si="4"/>
        <v>5.1525787267232136E-2</v>
      </c>
      <c r="N55" s="34" t="s">
        <v>62</v>
      </c>
    </row>
    <row r="56" spans="2:14" x14ac:dyDescent="0.15">
      <c r="B56" s="34">
        <v>2017</v>
      </c>
      <c r="C56" s="34">
        <v>1</v>
      </c>
      <c r="D56" s="34">
        <v>31</v>
      </c>
      <c r="E56" s="35">
        <v>34503</v>
      </c>
      <c r="F56" s="36">
        <v>1253</v>
      </c>
      <c r="G56" s="40">
        <f t="shared" si="0"/>
        <v>3.6315682694258472E-2</v>
      </c>
      <c r="H56" s="38">
        <v>6024</v>
      </c>
      <c r="I56" s="36">
        <v>803</v>
      </c>
      <c r="J56" s="40">
        <f t="shared" si="1"/>
        <v>0.13330013280212483</v>
      </c>
      <c r="K56" s="39">
        <f t="shared" si="2"/>
        <v>40527</v>
      </c>
      <c r="L56" s="36">
        <f t="shared" si="3"/>
        <v>2056</v>
      </c>
      <c r="M56" s="40">
        <f t="shared" si="4"/>
        <v>5.0731611024748935E-2</v>
      </c>
      <c r="N56" s="34" t="s">
        <v>63</v>
      </c>
    </row>
    <row r="57" spans="2:14" x14ac:dyDescent="0.15">
      <c r="B57" s="34">
        <v>2016</v>
      </c>
      <c r="C57" s="34">
        <v>12</v>
      </c>
      <c r="D57" s="34">
        <v>31</v>
      </c>
      <c r="E57" s="35">
        <v>34464</v>
      </c>
      <c r="F57" s="36">
        <v>1250</v>
      </c>
      <c r="G57" s="40">
        <f t="shared" si="0"/>
        <v>3.6269730733519037E-2</v>
      </c>
      <c r="H57" s="38">
        <v>5845</v>
      </c>
      <c r="I57" s="36">
        <v>785</v>
      </c>
      <c r="J57" s="40">
        <f t="shared" si="1"/>
        <v>0.13430282292557741</v>
      </c>
      <c r="K57" s="39">
        <f t="shared" si="2"/>
        <v>40309</v>
      </c>
      <c r="L57" s="36">
        <f t="shared" si="3"/>
        <v>2035</v>
      </c>
      <c r="M57" s="40">
        <f t="shared" si="4"/>
        <v>5.0485003349127984E-2</v>
      </c>
      <c r="N57" s="34" t="s">
        <v>64</v>
      </c>
    </row>
    <row r="58" spans="2:14" x14ac:dyDescent="0.15">
      <c r="B58" s="34">
        <v>2016</v>
      </c>
      <c r="C58" s="34">
        <v>11</v>
      </c>
      <c r="D58" s="34">
        <v>30</v>
      </c>
      <c r="E58" s="35">
        <v>34436</v>
      </c>
      <c r="F58" s="36">
        <v>1243</v>
      </c>
      <c r="G58" s="40">
        <f t="shared" si="0"/>
        <v>3.6095946102915555E-2</v>
      </c>
      <c r="H58" s="38">
        <v>5287</v>
      </c>
      <c r="I58" s="36">
        <v>708</v>
      </c>
      <c r="J58" s="40">
        <f t="shared" si="1"/>
        <v>0.13391337242292414</v>
      </c>
      <c r="K58" s="39">
        <f t="shared" si="2"/>
        <v>39723</v>
      </c>
      <c r="L58" s="36">
        <f t="shared" si="3"/>
        <v>1951</v>
      </c>
      <c r="M58" s="40">
        <f t="shared" si="4"/>
        <v>4.9115122221383076E-2</v>
      </c>
      <c r="N58" s="34" t="s">
        <v>65</v>
      </c>
    </row>
    <row r="59" spans="2:14" x14ac:dyDescent="0.15">
      <c r="B59" s="34">
        <v>2016</v>
      </c>
      <c r="C59" s="34">
        <v>10</v>
      </c>
      <c r="D59" s="34">
        <v>31</v>
      </c>
      <c r="E59" s="35">
        <v>34384</v>
      </c>
      <c r="F59" s="36">
        <v>1237</v>
      </c>
      <c r="G59" s="40">
        <f t="shared" si="0"/>
        <v>3.597603536528618E-2</v>
      </c>
      <c r="H59" s="38">
        <v>4870</v>
      </c>
      <c r="I59" s="36">
        <v>649</v>
      </c>
      <c r="J59" s="40">
        <f t="shared" si="1"/>
        <v>0.13326488706365502</v>
      </c>
      <c r="K59" s="39">
        <f t="shared" si="2"/>
        <v>39254</v>
      </c>
      <c r="L59" s="36">
        <f t="shared" si="3"/>
        <v>1886</v>
      </c>
      <c r="M59" s="40">
        <f t="shared" si="4"/>
        <v>4.8046059000356654E-2</v>
      </c>
      <c r="N59" s="34" t="s">
        <v>66</v>
      </c>
    </row>
    <row r="60" spans="2:14" x14ac:dyDescent="0.15">
      <c r="B60" s="34">
        <v>2016</v>
      </c>
      <c r="C60" s="34">
        <v>9</v>
      </c>
      <c r="D60" s="34">
        <v>30</v>
      </c>
      <c r="E60" s="35">
        <v>34335</v>
      </c>
      <c r="F60" s="36">
        <v>1232</v>
      </c>
      <c r="G60" s="40">
        <f t="shared" si="0"/>
        <v>3.588175331294597E-2</v>
      </c>
      <c r="H60" s="38">
        <v>4812</v>
      </c>
      <c r="I60" s="36">
        <v>640</v>
      </c>
      <c r="J60" s="40">
        <f t="shared" si="1"/>
        <v>0.13300083125519535</v>
      </c>
      <c r="K60" s="39">
        <f t="shared" si="2"/>
        <v>39147</v>
      </c>
      <c r="L60" s="36">
        <f t="shared" si="3"/>
        <v>1872</v>
      </c>
      <c r="M60" s="40">
        <f t="shared" si="4"/>
        <v>4.7819756303164991E-2</v>
      </c>
      <c r="N60" s="34" t="s">
        <v>67</v>
      </c>
    </row>
    <row r="61" spans="2:14" x14ac:dyDescent="0.15">
      <c r="B61" s="34">
        <v>2016</v>
      </c>
      <c r="C61" s="34">
        <v>8</v>
      </c>
      <c r="D61" s="34">
        <v>31</v>
      </c>
      <c r="E61" s="35">
        <v>34246</v>
      </c>
      <c r="F61" s="36">
        <v>1231</v>
      </c>
      <c r="G61" s="40">
        <f t="shared" si="0"/>
        <v>3.5945803889505343E-2</v>
      </c>
      <c r="H61" s="38">
        <v>4781</v>
      </c>
      <c r="I61" s="36">
        <v>630</v>
      </c>
      <c r="J61" s="40">
        <f t="shared" si="1"/>
        <v>0.13177159590043924</v>
      </c>
      <c r="K61" s="39">
        <f t="shared" si="2"/>
        <v>39027</v>
      </c>
      <c r="L61" s="36">
        <f t="shared" si="3"/>
        <v>1861</v>
      </c>
      <c r="M61" s="40">
        <f t="shared" si="4"/>
        <v>4.7684936069900326E-2</v>
      </c>
      <c r="N61" s="34" t="s">
        <v>68</v>
      </c>
    </row>
    <row r="62" spans="2:14" x14ac:dyDescent="0.15">
      <c r="B62" s="34">
        <v>2016</v>
      </c>
      <c r="C62" s="34">
        <v>7</v>
      </c>
      <c r="D62" s="34">
        <v>31</v>
      </c>
      <c r="E62" s="35">
        <v>34144</v>
      </c>
      <c r="F62" s="36">
        <v>1215</v>
      </c>
      <c r="G62" s="40">
        <f t="shared" si="0"/>
        <v>3.5584582942830366E-2</v>
      </c>
      <c r="H62" s="38">
        <v>4757</v>
      </c>
      <c r="I62" s="36">
        <v>622</v>
      </c>
      <c r="J62" s="40">
        <f t="shared" si="1"/>
        <v>0.13075467731763718</v>
      </c>
      <c r="K62" s="39">
        <f t="shared" si="2"/>
        <v>38901</v>
      </c>
      <c r="L62" s="36">
        <f t="shared" si="3"/>
        <v>1837</v>
      </c>
      <c r="M62" s="40">
        <f t="shared" si="4"/>
        <v>4.7222436441222593E-2</v>
      </c>
      <c r="N62" s="34" t="s">
        <v>69</v>
      </c>
    </row>
    <row r="63" spans="2:14" x14ac:dyDescent="0.15">
      <c r="B63" s="34">
        <v>2016</v>
      </c>
      <c r="C63" s="34">
        <v>6</v>
      </c>
      <c r="D63" s="34">
        <v>31</v>
      </c>
      <c r="E63" s="35">
        <v>34000</v>
      </c>
      <c r="F63" s="36">
        <v>1196</v>
      </c>
      <c r="G63" s="40">
        <f t="shared" si="0"/>
        <v>3.5176470588235295E-2</v>
      </c>
      <c r="H63" s="38">
        <v>4740</v>
      </c>
      <c r="I63" s="36">
        <v>613</v>
      </c>
      <c r="J63" s="40">
        <f t="shared" si="1"/>
        <v>0.12932489451476795</v>
      </c>
      <c r="K63" s="39">
        <f t="shared" si="2"/>
        <v>38740</v>
      </c>
      <c r="L63" s="36">
        <f t="shared" si="3"/>
        <v>1809</v>
      </c>
      <c r="M63" s="40">
        <f t="shared" si="4"/>
        <v>4.6695921528136293E-2</v>
      </c>
      <c r="N63" s="34" t="s">
        <v>70</v>
      </c>
    </row>
    <row r="64" spans="2:14" x14ac:dyDescent="0.15">
      <c r="B64" s="34">
        <v>2016</v>
      </c>
      <c r="C64" s="34">
        <v>5</v>
      </c>
      <c r="D64" s="34">
        <v>31</v>
      </c>
      <c r="E64" s="35">
        <v>33904</v>
      </c>
      <c r="F64" s="36">
        <v>1184</v>
      </c>
      <c r="G64" s="40">
        <f t="shared" si="0"/>
        <v>3.4922133081642284E-2</v>
      </c>
      <c r="H64" s="38">
        <v>4789</v>
      </c>
      <c r="I64" s="36">
        <v>616</v>
      </c>
      <c r="J64" s="40">
        <f t="shared" si="1"/>
        <v>0.12862810607642514</v>
      </c>
      <c r="K64" s="39">
        <f t="shared" si="2"/>
        <v>38693</v>
      </c>
      <c r="L64" s="36">
        <f t="shared" si="3"/>
        <v>1800</v>
      </c>
      <c r="M64" s="40">
        <f t="shared" si="4"/>
        <v>4.6520042384927504E-2</v>
      </c>
      <c r="N64" s="34" t="s">
        <v>71</v>
      </c>
    </row>
    <row r="65" spans="2:14" x14ac:dyDescent="0.15">
      <c r="B65" s="41">
        <v>2016</v>
      </c>
      <c r="C65" s="41">
        <v>4</v>
      </c>
      <c r="D65" s="41">
        <v>30</v>
      </c>
      <c r="E65" s="42">
        <v>33793</v>
      </c>
      <c r="F65" s="43">
        <v>1174</v>
      </c>
      <c r="G65" s="44">
        <f t="shared" si="0"/>
        <v>3.474092267629391E-2</v>
      </c>
      <c r="H65" s="45">
        <v>4665</v>
      </c>
      <c r="I65" s="43">
        <v>604</v>
      </c>
      <c r="J65" s="44">
        <f t="shared" si="1"/>
        <v>0.12947481243301179</v>
      </c>
      <c r="K65" s="46">
        <f t="shared" si="2"/>
        <v>38458</v>
      </c>
      <c r="L65" s="43">
        <f t="shared" si="3"/>
        <v>1778</v>
      </c>
      <c r="M65" s="44">
        <f t="shared" si="4"/>
        <v>4.6232253367309795E-2</v>
      </c>
      <c r="N65" s="41" t="s">
        <v>72</v>
      </c>
    </row>
    <row r="66" spans="2:14" x14ac:dyDescent="0.15">
      <c r="B66" s="47">
        <v>2016</v>
      </c>
      <c r="C66" s="47">
        <v>3</v>
      </c>
      <c r="D66" s="47">
        <v>31</v>
      </c>
      <c r="E66" s="48">
        <v>33052</v>
      </c>
      <c r="F66" s="49">
        <v>1097</v>
      </c>
      <c r="G66" s="50">
        <f t="shared" si="0"/>
        <v>3.3190124652063419E-2</v>
      </c>
      <c r="H66" s="51">
        <v>5089</v>
      </c>
      <c r="I66" s="49">
        <v>665</v>
      </c>
      <c r="J66" s="50">
        <f t="shared" si="1"/>
        <v>0.13067400275103164</v>
      </c>
      <c r="K66" s="52">
        <f t="shared" si="2"/>
        <v>38141</v>
      </c>
      <c r="L66" s="49">
        <f t="shared" si="3"/>
        <v>1762</v>
      </c>
      <c r="M66" s="50">
        <f t="shared" si="4"/>
        <v>4.6197005846726619E-2</v>
      </c>
      <c r="N66" s="47" t="s">
        <v>73</v>
      </c>
    </row>
    <row r="67" spans="2:14" x14ac:dyDescent="0.15">
      <c r="B67" s="34">
        <v>2016</v>
      </c>
      <c r="C67" s="34">
        <v>2</v>
      </c>
      <c r="D67" s="34">
        <v>28</v>
      </c>
      <c r="E67" s="35">
        <v>34573</v>
      </c>
      <c r="F67" s="36">
        <v>1165</v>
      </c>
      <c r="G67" s="40">
        <f t="shared" si="0"/>
        <v>3.3696815434009195E-2</v>
      </c>
      <c r="H67" s="38">
        <v>6274</v>
      </c>
      <c r="I67" s="36">
        <v>792</v>
      </c>
      <c r="J67" s="40">
        <f t="shared" si="1"/>
        <v>0.12623525661459994</v>
      </c>
      <c r="K67" s="39">
        <f t="shared" si="2"/>
        <v>40847</v>
      </c>
      <c r="L67" s="36">
        <f t="shared" si="3"/>
        <v>1957</v>
      </c>
      <c r="M67" s="40">
        <f t="shared" si="4"/>
        <v>4.791049526281E-2</v>
      </c>
      <c r="N67" s="34" t="s">
        <v>74</v>
      </c>
    </row>
    <row r="68" spans="2:14" x14ac:dyDescent="0.15">
      <c r="B68" s="34">
        <v>2016</v>
      </c>
      <c r="C68" s="34">
        <v>1</v>
      </c>
      <c r="D68" s="34">
        <v>31</v>
      </c>
      <c r="E68" s="35">
        <v>34345</v>
      </c>
      <c r="F68" s="36">
        <v>1147</v>
      </c>
      <c r="G68" s="40">
        <f t="shared" si="0"/>
        <v>3.3396418692677246E-2</v>
      </c>
      <c r="H68" s="38">
        <v>5920</v>
      </c>
      <c r="I68" s="36">
        <v>741</v>
      </c>
      <c r="J68" s="40">
        <f t="shared" si="1"/>
        <v>0.12516891891891893</v>
      </c>
      <c r="K68" s="39">
        <f t="shared" si="2"/>
        <v>40265</v>
      </c>
      <c r="L68" s="36">
        <f t="shared" si="3"/>
        <v>1888</v>
      </c>
      <c r="M68" s="40">
        <f t="shared" si="4"/>
        <v>4.6889358003228611E-2</v>
      </c>
      <c r="N68" s="34" t="s">
        <v>75</v>
      </c>
    </row>
    <row r="69" spans="2:14" x14ac:dyDescent="0.15">
      <c r="B69" s="34">
        <v>2015</v>
      </c>
      <c r="C69" s="34">
        <v>12</v>
      </c>
      <c r="D69" s="34">
        <v>31</v>
      </c>
      <c r="E69" s="35">
        <v>34253</v>
      </c>
      <c r="F69" s="36">
        <v>1141</v>
      </c>
      <c r="G69" s="40">
        <f t="shared" si="0"/>
        <v>3.3310950865617611E-2</v>
      </c>
      <c r="H69" s="38">
        <v>5747</v>
      </c>
      <c r="I69" s="36">
        <v>721</v>
      </c>
      <c r="J69" s="40">
        <f t="shared" si="1"/>
        <v>0.12545676004872108</v>
      </c>
      <c r="K69" s="39">
        <f t="shared" si="2"/>
        <v>40000</v>
      </c>
      <c r="L69" s="36">
        <f t="shared" si="3"/>
        <v>1862</v>
      </c>
      <c r="M69" s="40">
        <f t="shared" si="4"/>
        <v>4.6550000000000001E-2</v>
      </c>
      <c r="N69" s="34" t="s">
        <v>76</v>
      </c>
    </row>
    <row r="70" spans="2:14" x14ac:dyDescent="0.15">
      <c r="B70" s="34">
        <v>2015</v>
      </c>
      <c r="C70" s="34">
        <v>11</v>
      </c>
      <c r="D70" s="34">
        <v>30</v>
      </c>
      <c r="E70" s="35">
        <v>34139</v>
      </c>
      <c r="F70" s="36">
        <v>1139</v>
      </c>
      <c r="G70" s="40">
        <f t="shared" si="0"/>
        <v>3.3363601745803918E-2</v>
      </c>
      <c r="H70" s="38">
        <v>5128</v>
      </c>
      <c r="I70" s="36">
        <v>629</v>
      </c>
      <c r="J70" s="40">
        <f t="shared" si="1"/>
        <v>0.12265990639625585</v>
      </c>
      <c r="K70" s="39">
        <f t="shared" si="2"/>
        <v>39267</v>
      </c>
      <c r="L70" s="36">
        <f t="shared" si="3"/>
        <v>1768</v>
      </c>
      <c r="M70" s="40">
        <f t="shared" si="4"/>
        <v>4.5025084676700536E-2</v>
      </c>
      <c r="N70" s="34" t="s">
        <v>77</v>
      </c>
    </row>
    <row r="71" spans="2:14" x14ac:dyDescent="0.15">
      <c r="B71" s="34">
        <v>2015</v>
      </c>
      <c r="C71" s="34">
        <v>10</v>
      </c>
      <c r="D71" s="34">
        <v>31</v>
      </c>
      <c r="E71" s="35">
        <v>34025</v>
      </c>
      <c r="F71" s="36">
        <v>1134</v>
      </c>
      <c r="G71" s="40">
        <f t="shared" si="0"/>
        <v>3.3328434974283616E-2</v>
      </c>
      <c r="H71" s="38">
        <v>4770</v>
      </c>
      <c r="I71" s="36">
        <v>567</v>
      </c>
      <c r="J71" s="40">
        <f t="shared" si="1"/>
        <v>0.11886792452830189</v>
      </c>
      <c r="K71" s="39">
        <f t="shared" si="2"/>
        <v>38795</v>
      </c>
      <c r="L71" s="36">
        <f t="shared" si="3"/>
        <v>1701</v>
      </c>
      <c r="M71" s="40">
        <f t="shared" si="4"/>
        <v>4.3845856424797013E-2</v>
      </c>
      <c r="N71" s="34" t="s">
        <v>78</v>
      </c>
    </row>
    <row r="72" spans="2:14" x14ac:dyDescent="0.15">
      <c r="B72" s="34">
        <v>2015</v>
      </c>
      <c r="C72" s="34">
        <v>9</v>
      </c>
      <c r="D72" s="34">
        <v>30</v>
      </c>
      <c r="E72" s="35">
        <v>33813</v>
      </c>
      <c r="F72" s="36">
        <v>1128</v>
      </c>
      <c r="G72" s="40">
        <f t="shared" si="0"/>
        <v>3.3359950314967614E-2</v>
      </c>
      <c r="H72" s="38">
        <v>4699</v>
      </c>
      <c r="I72" s="36">
        <v>564</v>
      </c>
      <c r="J72" s="40">
        <f t="shared" si="1"/>
        <v>0.120025537348372</v>
      </c>
      <c r="K72" s="39">
        <f t="shared" si="2"/>
        <v>38512</v>
      </c>
      <c r="L72" s="36">
        <f t="shared" si="3"/>
        <v>1692</v>
      </c>
      <c r="M72" s="40">
        <f t="shared" si="4"/>
        <v>4.3934358122143746E-2</v>
      </c>
      <c r="N72" s="34" t="s">
        <v>79</v>
      </c>
    </row>
    <row r="73" spans="2:14" x14ac:dyDescent="0.15">
      <c r="B73" s="34">
        <v>2015</v>
      </c>
      <c r="C73" s="34">
        <v>8</v>
      </c>
      <c r="D73" s="34">
        <v>31</v>
      </c>
      <c r="E73" s="35">
        <v>33675</v>
      </c>
      <c r="F73" s="36">
        <v>1114</v>
      </c>
      <c r="G73" s="40">
        <f t="shared" ref="G73:G85" si="5">F73/E73</f>
        <v>3.3080920564216777E-2</v>
      </c>
      <c r="H73" s="38">
        <v>4648</v>
      </c>
      <c r="I73" s="36">
        <v>548</v>
      </c>
      <c r="J73" s="40">
        <f t="shared" ref="J73:J85" si="6">I73/H73</f>
        <v>0.11790017211703958</v>
      </c>
      <c r="K73" s="39">
        <f t="shared" ref="K73:K136" si="7">E73+H73</f>
        <v>38323</v>
      </c>
      <c r="L73" s="36">
        <f t="shared" ref="L73:L101" si="8">SUM(F73,I73)</f>
        <v>1662</v>
      </c>
      <c r="M73" s="40">
        <f t="shared" ref="M73:M85" si="9">L73/K73</f>
        <v>4.336821230070715E-2</v>
      </c>
      <c r="N73" s="34" t="s">
        <v>80</v>
      </c>
    </row>
    <row r="74" spans="2:14" x14ac:dyDescent="0.15">
      <c r="B74" s="34">
        <v>2015</v>
      </c>
      <c r="C74" s="34">
        <v>7</v>
      </c>
      <c r="D74" s="34">
        <v>31</v>
      </c>
      <c r="E74" s="35">
        <v>33548</v>
      </c>
      <c r="F74" s="36">
        <v>1112</v>
      </c>
      <c r="G74" s="40">
        <f t="shared" si="5"/>
        <v>3.3146536306188149E-2</v>
      </c>
      <c r="H74" s="38">
        <v>4609</v>
      </c>
      <c r="I74" s="36">
        <v>537</v>
      </c>
      <c r="J74" s="40">
        <f t="shared" si="6"/>
        <v>0.11651117379041007</v>
      </c>
      <c r="K74" s="39">
        <f t="shared" si="7"/>
        <v>38157</v>
      </c>
      <c r="L74" s="36">
        <f t="shared" si="8"/>
        <v>1649</v>
      </c>
      <c r="M74" s="40">
        <f t="shared" si="9"/>
        <v>4.3216185758838482E-2</v>
      </c>
      <c r="N74" s="34" t="s">
        <v>52</v>
      </c>
    </row>
    <row r="75" spans="2:14" x14ac:dyDescent="0.15">
      <c r="B75" s="34">
        <v>2015</v>
      </c>
      <c r="C75" s="34">
        <v>6</v>
      </c>
      <c r="D75" s="34">
        <v>30</v>
      </c>
      <c r="E75" s="35">
        <v>33373</v>
      </c>
      <c r="F75" s="36">
        <v>1106</v>
      </c>
      <c r="G75" s="40">
        <f t="shared" si="5"/>
        <v>3.3140562730350882E-2</v>
      </c>
      <c r="H75" s="38">
        <v>4617</v>
      </c>
      <c r="I75" s="36">
        <v>540</v>
      </c>
      <c r="J75" s="40">
        <f t="shared" si="6"/>
        <v>0.11695906432748537</v>
      </c>
      <c r="K75" s="39">
        <f t="shared" si="7"/>
        <v>37990</v>
      </c>
      <c r="L75" s="36">
        <f t="shared" si="8"/>
        <v>1646</v>
      </c>
      <c r="M75" s="40">
        <f t="shared" si="9"/>
        <v>4.3327191366148987E-2</v>
      </c>
      <c r="N75" s="34" t="s">
        <v>81</v>
      </c>
    </row>
    <row r="76" spans="2:14" x14ac:dyDescent="0.15">
      <c r="B76" s="34">
        <v>2015</v>
      </c>
      <c r="C76" s="34">
        <v>5</v>
      </c>
      <c r="D76" s="34">
        <v>31</v>
      </c>
      <c r="E76" s="35">
        <v>33248</v>
      </c>
      <c r="F76" s="36">
        <v>1082</v>
      </c>
      <c r="G76" s="40">
        <f t="shared" si="5"/>
        <v>3.2543310875842155E-2</v>
      </c>
      <c r="H76" s="38">
        <v>4667</v>
      </c>
      <c r="I76" s="36">
        <v>553</v>
      </c>
      <c r="J76" s="40">
        <f t="shared" si="6"/>
        <v>0.11849153631883437</v>
      </c>
      <c r="K76" s="39">
        <f t="shared" si="7"/>
        <v>37915</v>
      </c>
      <c r="L76" s="36">
        <f t="shared" si="8"/>
        <v>1635</v>
      </c>
      <c r="M76" s="40">
        <f t="shared" si="9"/>
        <v>4.3122774627456152E-2</v>
      </c>
      <c r="N76" s="34" t="s">
        <v>82</v>
      </c>
    </row>
    <row r="77" spans="2:14" x14ac:dyDescent="0.15">
      <c r="B77" s="41">
        <v>2015</v>
      </c>
      <c r="C77" s="41">
        <v>4</v>
      </c>
      <c r="D77" s="41">
        <v>30</v>
      </c>
      <c r="E77" s="42">
        <v>33135</v>
      </c>
      <c r="F77" s="43">
        <v>1072</v>
      </c>
      <c r="G77" s="44">
        <f t="shared" si="5"/>
        <v>3.235249735928776E-2</v>
      </c>
      <c r="H77" s="45">
        <v>4524</v>
      </c>
      <c r="I77" s="43">
        <v>541</v>
      </c>
      <c r="J77" s="44">
        <f t="shared" si="6"/>
        <v>0.11958443854995579</v>
      </c>
      <c r="K77" s="46">
        <f t="shared" si="7"/>
        <v>37659</v>
      </c>
      <c r="L77" s="43">
        <f t="shared" si="8"/>
        <v>1613</v>
      </c>
      <c r="M77" s="44">
        <f t="shared" si="9"/>
        <v>4.2831726811651927E-2</v>
      </c>
      <c r="N77" s="41" t="s">
        <v>83</v>
      </c>
    </row>
    <row r="78" spans="2:14" x14ac:dyDescent="0.15">
      <c r="B78" s="47">
        <v>2015</v>
      </c>
      <c r="C78" s="47">
        <v>3</v>
      </c>
      <c r="D78" s="47">
        <v>31</v>
      </c>
      <c r="E78" s="48">
        <v>32359</v>
      </c>
      <c r="F78" s="49">
        <v>1008</v>
      </c>
      <c r="G78" s="50">
        <f t="shared" si="5"/>
        <v>3.1150529991656108E-2</v>
      </c>
      <c r="H78" s="51">
        <v>4925</v>
      </c>
      <c r="I78" s="49">
        <v>584</v>
      </c>
      <c r="J78" s="50">
        <f t="shared" si="6"/>
        <v>0.11857868020304568</v>
      </c>
      <c r="K78" s="52">
        <f t="shared" si="7"/>
        <v>37284</v>
      </c>
      <c r="L78" s="49">
        <f t="shared" si="8"/>
        <v>1592</v>
      </c>
      <c r="M78" s="50">
        <f t="shared" si="9"/>
        <v>4.2699281193005041E-2</v>
      </c>
      <c r="N78" s="47" t="s">
        <v>84</v>
      </c>
    </row>
    <row r="79" spans="2:14" x14ac:dyDescent="0.15">
      <c r="B79" s="34">
        <v>2015</v>
      </c>
      <c r="C79" s="34">
        <v>2</v>
      </c>
      <c r="D79" s="34">
        <v>28</v>
      </c>
      <c r="E79" s="35">
        <v>33951</v>
      </c>
      <c r="F79" s="36">
        <v>1072</v>
      </c>
      <c r="G79" s="40">
        <f t="shared" si="5"/>
        <v>3.1574916791847076E-2</v>
      </c>
      <c r="H79" s="38">
        <v>6012</v>
      </c>
      <c r="I79" s="36">
        <v>743</v>
      </c>
      <c r="J79" s="40">
        <f t="shared" si="6"/>
        <v>0.12358616101131072</v>
      </c>
      <c r="K79" s="39">
        <f t="shared" si="7"/>
        <v>39963</v>
      </c>
      <c r="L79" s="36">
        <f t="shared" si="8"/>
        <v>1815</v>
      </c>
      <c r="M79" s="40">
        <f t="shared" si="9"/>
        <v>4.5417010734929812E-2</v>
      </c>
      <c r="N79" s="34" t="s">
        <v>85</v>
      </c>
    </row>
    <row r="80" spans="2:14" x14ac:dyDescent="0.15">
      <c r="B80" s="34">
        <v>2015</v>
      </c>
      <c r="C80" s="34">
        <v>1</v>
      </c>
      <c r="D80" s="34">
        <v>31</v>
      </c>
      <c r="E80" s="35">
        <v>33772</v>
      </c>
      <c r="F80" s="36">
        <v>1061</v>
      </c>
      <c r="G80" s="40">
        <f t="shared" si="5"/>
        <v>3.1416558095463697E-2</v>
      </c>
      <c r="H80" s="38">
        <v>5666</v>
      </c>
      <c r="I80" s="36">
        <v>688</v>
      </c>
      <c r="J80" s="40">
        <f t="shared" si="6"/>
        <v>0.12142605012354395</v>
      </c>
      <c r="K80" s="39">
        <f t="shared" si="7"/>
        <v>39438</v>
      </c>
      <c r="L80" s="36">
        <f t="shared" si="8"/>
        <v>1749</v>
      </c>
      <c r="M80" s="40">
        <f t="shared" si="9"/>
        <v>4.4348090673969269E-2</v>
      </c>
      <c r="N80" s="34" t="s">
        <v>86</v>
      </c>
    </row>
    <row r="81" spans="2:19" x14ac:dyDescent="0.15">
      <c r="B81" s="34">
        <v>2014</v>
      </c>
      <c r="C81" s="34">
        <v>12</v>
      </c>
      <c r="D81" s="34">
        <v>31</v>
      </c>
      <c r="E81" s="35">
        <v>33723</v>
      </c>
      <c r="F81" s="36">
        <v>1058</v>
      </c>
      <c r="G81" s="40">
        <f t="shared" si="5"/>
        <v>3.1373246745544585E-2</v>
      </c>
      <c r="H81" s="38">
        <v>5481</v>
      </c>
      <c r="I81" s="36">
        <v>667</v>
      </c>
      <c r="J81" s="40">
        <f t="shared" si="6"/>
        <v>0.12169312169312169</v>
      </c>
      <c r="K81" s="39">
        <f t="shared" si="7"/>
        <v>39204</v>
      </c>
      <c r="L81" s="36">
        <f t="shared" si="8"/>
        <v>1725</v>
      </c>
      <c r="M81" s="40">
        <f t="shared" si="9"/>
        <v>4.4000612182430364E-2</v>
      </c>
      <c r="N81" s="34" t="s">
        <v>87</v>
      </c>
    </row>
    <row r="82" spans="2:19" x14ac:dyDescent="0.15">
      <c r="B82" s="34">
        <v>2014</v>
      </c>
      <c r="C82" s="34">
        <v>11</v>
      </c>
      <c r="D82" s="34">
        <v>30</v>
      </c>
      <c r="E82" s="35">
        <v>33692</v>
      </c>
      <c r="F82" s="36">
        <v>1057</v>
      </c>
      <c r="G82" s="40">
        <f t="shared" si="5"/>
        <v>3.1372432624955482E-2</v>
      </c>
      <c r="H82" s="38">
        <v>4918</v>
      </c>
      <c r="I82" s="36">
        <v>601</v>
      </c>
      <c r="J82" s="40">
        <f t="shared" si="6"/>
        <v>0.12220414802765352</v>
      </c>
      <c r="K82" s="39">
        <f t="shared" si="7"/>
        <v>38610</v>
      </c>
      <c r="L82" s="36">
        <f t="shared" si="8"/>
        <v>1658</v>
      </c>
      <c r="M82" s="40">
        <f t="shared" si="9"/>
        <v>4.2942242942242942E-2</v>
      </c>
      <c r="N82" s="34" t="s">
        <v>88</v>
      </c>
    </row>
    <row r="83" spans="2:19" x14ac:dyDescent="0.15">
      <c r="B83" s="34">
        <v>2014</v>
      </c>
      <c r="C83" s="34">
        <v>10</v>
      </c>
      <c r="D83" s="34">
        <v>31</v>
      </c>
      <c r="E83" s="35">
        <v>33625</v>
      </c>
      <c r="F83" s="36">
        <v>1056</v>
      </c>
      <c r="G83" s="40">
        <f t="shared" si="5"/>
        <v>3.1405204460966542E-2</v>
      </c>
      <c r="H83" s="38">
        <v>4587</v>
      </c>
      <c r="I83" s="36">
        <v>548</v>
      </c>
      <c r="J83" s="40">
        <f t="shared" si="6"/>
        <v>0.11946806191410508</v>
      </c>
      <c r="K83" s="39">
        <f t="shared" si="7"/>
        <v>38212</v>
      </c>
      <c r="L83" s="36">
        <f t="shared" si="8"/>
        <v>1604</v>
      </c>
      <c r="M83" s="40">
        <f t="shared" si="9"/>
        <v>4.1976342510206217E-2</v>
      </c>
      <c r="N83" s="34" t="s">
        <v>89</v>
      </c>
      <c r="P83" s="29">
        <f t="shared" ref="P83:P85" si="10">L83/L$155</f>
        <v>1.711846318036286</v>
      </c>
    </row>
    <row r="84" spans="2:19" x14ac:dyDescent="0.15">
      <c r="B84" s="34">
        <v>2014</v>
      </c>
      <c r="C84" s="34">
        <v>9</v>
      </c>
      <c r="D84" s="34">
        <v>30</v>
      </c>
      <c r="E84" s="35">
        <v>33574</v>
      </c>
      <c r="F84" s="36">
        <v>1055</v>
      </c>
      <c r="G84" s="40">
        <f t="shared" si="5"/>
        <v>3.1423125037231193E-2</v>
      </c>
      <c r="H84" s="38">
        <v>4530</v>
      </c>
      <c r="I84" s="36">
        <v>542</v>
      </c>
      <c r="J84" s="40">
        <f t="shared" si="6"/>
        <v>0.1196467991169978</v>
      </c>
      <c r="K84" s="39">
        <f t="shared" si="7"/>
        <v>38104</v>
      </c>
      <c r="L84" s="36">
        <f t="shared" si="8"/>
        <v>1597</v>
      </c>
      <c r="M84" s="40">
        <f t="shared" si="9"/>
        <v>4.1911610329624184E-2</v>
      </c>
      <c r="N84" s="34" t="s">
        <v>90</v>
      </c>
      <c r="P84" s="29">
        <f t="shared" si="10"/>
        <v>1.7043756670224119</v>
      </c>
    </row>
    <row r="85" spans="2:19" x14ac:dyDescent="0.15">
      <c r="B85" s="34">
        <v>2014</v>
      </c>
      <c r="C85" s="34">
        <v>8</v>
      </c>
      <c r="D85" s="34">
        <v>31</v>
      </c>
      <c r="E85" s="35">
        <v>33499</v>
      </c>
      <c r="F85" s="36">
        <v>1054</v>
      </c>
      <c r="G85" s="40">
        <f t="shared" si="5"/>
        <v>3.1463625779874028E-2</v>
      </c>
      <c r="H85" s="38">
        <v>4496</v>
      </c>
      <c r="I85" s="36">
        <v>534</v>
      </c>
      <c r="J85" s="40">
        <f t="shared" si="6"/>
        <v>0.11877224199288257</v>
      </c>
      <c r="K85" s="39">
        <f t="shared" si="7"/>
        <v>37995</v>
      </c>
      <c r="L85" s="36">
        <f t="shared" si="8"/>
        <v>1588</v>
      </c>
      <c r="M85" s="40">
        <f t="shared" si="9"/>
        <v>4.1794973022766156E-2</v>
      </c>
      <c r="N85" s="34" t="s">
        <v>91</v>
      </c>
      <c r="P85" s="29">
        <f t="shared" si="10"/>
        <v>1.6947705442902881</v>
      </c>
    </row>
    <row r="86" spans="2:19" x14ac:dyDescent="0.15">
      <c r="B86" s="34">
        <v>2014</v>
      </c>
      <c r="C86" s="34">
        <v>7</v>
      </c>
      <c r="D86" s="34">
        <v>31</v>
      </c>
      <c r="E86" s="35">
        <v>33415</v>
      </c>
      <c r="F86" s="36">
        <v>1047</v>
      </c>
      <c r="G86" s="40">
        <f>F86/E86</f>
        <v>3.133323357773455E-2</v>
      </c>
      <c r="H86" s="38">
        <v>4460</v>
      </c>
      <c r="I86" s="36">
        <v>526</v>
      </c>
      <c r="J86" s="37">
        <f>I86/H86</f>
        <v>0.11793721973094171</v>
      </c>
      <c r="K86" s="39">
        <f t="shared" si="7"/>
        <v>37875</v>
      </c>
      <c r="L86" s="36">
        <f t="shared" si="8"/>
        <v>1573</v>
      </c>
      <c r="M86" s="37">
        <f>L86/K86</f>
        <v>4.1531353135313531E-2</v>
      </c>
      <c r="N86" s="34" t="s">
        <v>92</v>
      </c>
      <c r="P86" s="29">
        <f>L86/L$155</f>
        <v>1.6787620064034152</v>
      </c>
    </row>
    <row r="87" spans="2:19" x14ac:dyDescent="0.15">
      <c r="B87" s="34">
        <v>2014</v>
      </c>
      <c r="C87" s="34">
        <v>6</v>
      </c>
      <c r="D87" s="34">
        <v>30</v>
      </c>
      <c r="E87" s="53">
        <v>33305</v>
      </c>
      <c r="F87" s="54">
        <v>1041</v>
      </c>
      <c r="G87" s="40">
        <f>F87/E87</f>
        <v>3.1256568082870438E-2</v>
      </c>
      <c r="H87" s="55">
        <v>4465</v>
      </c>
      <c r="I87" s="54">
        <v>520</v>
      </c>
      <c r="J87" s="37">
        <f>I87/H87</f>
        <v>0.11646136618141098</v>
      </c>
      <c r="K87" s="39">
        <f t="shared" si="7"/>
        <v>37770</v>
      </c>
      <c r="L87" s="36">
        <f t="shared" si="8"/>
        <v>1561</v>
      </c>
      <c r="M87" s="37">
        <f>L87/K87</f>
        <v>4.1329097167063809E-2</v>
      </c>
      <c r="N87" s="34" t="s">
        <v>93</v>
      </c>
      <c r="P87" s="29">
        <f>L87/L$155</f>
        <v>1.6659551760939169</v>
      </c>
    </row>
    <row r="88" spans="2:19" x14ac:dyDescent="0.15">
      <c r="B88" s="34">
        <v>2014</v>
      </c>
      <c r="C88" s="34">
        <v>5</v>
      </c>
      <c r="D88" s="34">
        <v>31</v>
      </c>
      <c r="E88" s="53">
        <v>33288</v>
      </c>
      <c r="F88" s="54">
        <v>1032</v>
      </c>
      <c r="G88" s="40">
        <f>F88/E88</f>
        <v>3.1002162941600575E-2</v>
      </c>
      <c r="H88" s="55">
        <v>4492</v>
      </c>
      <c r="I88" s="54">
        <v>534</v>
      </c>
      <c r="J88" s="37">
        <f>I88/H88</f>
        <v>0.1188780053428317</v>
      </c>
      <c r="K88" s="39">
        <f t="shared" si="7"/>
        <v>37780</v>
      </c>
      <c r="L88" s="36">
        <f t="shared" si="8"/>
        <v>1566</v>
      </c>
      <c r="M88" s="37">
        <f>L88/K88</f>
        <v>4.1450502911593433E-2</v>
      </c>
      <c r="N88" s="34" t="s">
        <v>94</v>
      </c>
      <c r="P88" s="29">
        <f>L88/L$155</f>
        <v>1.671291355389541</v>
      </c>
    </row>
    <row r="89" spans="2:19" x14ac:dyDescent="0.15">
      <c r="B89" s="56">
        <v>2014</v>
      </c>
      <c r="C89" s="56">
        <v>4</v>
      </c>
      <c r="D89" s="56">
        <v>30</v>
      </c>
      <c r="E89" s="57">
        <v>33161</v>
      </c>
      <c r="F89" s="58">
        <v>1021</v>
      </c>
      <c r="G89" s="59">
        <f t="shared" ref="G89:G152" si="11">F89/E89</f>
        <v>3.0789180060914929E-2</v>
      </c>
      <c r="H89" s="60">
        <v>4518</v>
      </c>
      <c r="I89" s="58">
        <v>537</v>
      </c>
      <c r="J89" s="61">
        <f t="shared" ref="J89:J152" si="12">I89/H89</f>
        <v>0.11885790172642763</v>
      </c>
      <c r="K89" s="62">
        <f t="shared" si="7"/>
        <v>37679</v>
      </c>
      <c r="L89" s="63">
        <f t="shared" si="8"/>
        <v>1558</v>
      </c>
      <c r="M89" s="61">
        <f t="shared" ref="M89:M152" si="13">L89/K89</f>
        <v>4.1349292709466814E-2</v>
      </c>
      <c r="N89" s="56" t="s">
        <v>95</v>
      </c>
      <c r="P89" s="29">
        <f t="shared" ref="P89:P101" si="14">L89/L$155</f>
        <v>1.6627534685165422</v>
      </c>
    </row>
    <row r="90" spans="2:19" x14ac:dyDescent="0.15">
      <c r="B90" s="34">
        <v>2014</v>
      </c>
      <c r="C90" s="34">
        <v>3</v>
      </c>
      <c r="D90" s="34">
        <v>31</v>
      </c>
      <c r="E90" s="53">
        <v>32301</v>
      </c>
      <c r="F90" s="54">
        <v>950</v>
      </c>
      <c r="G90" s="40">
        <f t="shared" si="11"/>
        <v>2.9410854153122196E-2</v>
      </c>
      <c r="H90" s="55">
        <v>4869</v>
      </c>
      <c r="I90" s="54">
        <v>585</v>
      </c>
      <c r="J90" s="37">
        <f t="shared" si="12"/>
        <v>0.12014787430683918</v>
      </c>
      <c r="K90" s="39">
        <f t="shared" si="7"/>
        <v>37170</v>
      </c>
      <c r="L90" s="36">
        <f t="shared" si="8"/>
        <v>1535</v>
      </c>
      <c r="M90" s="37">
        <f t="shared" si="13"/>
        <v>4.1296744686575196E-2</v>
      </c>
      <c r="N90" s="34" t="s">
        <v>96</v>
      </c>
      <c r="P90" s="29">
        <f t="shared" si="14"/>
        <v>1.6382070437566703</v>
      </c>
      <c r="Q90" s="29">
        <f>F90/F160*100</f>
        <v>292.30769230769226</v>
      </c>
      <c r="R90" s="29">
        <f>I90/I160*100</f>
        <v>178.89908256880733</v>
      </c>
      <c r="S90" s="29">
        <f>L90/L160*100</f>
        <v>235.42944785276072</v>
      </c>
    </row>
    <row r="91" spans="2:19" x14ac:dyDescent="0.15">
      <c r="B91" s="34">
        <v>2014</v>
      </c>
      <c r="C91" s="34">
        <v>2</v>
      </c>
      <c r="D91" s="34">
        <v>28</v>
      </c>
      <c r="E91" s="53">
        <v>33762</v>
      </c>
      <c r="F91" s="54">
        <v>1010</v>
      </c>
      <c r="G91" s="40">
        <f t="shared" si="11"/>
        <v>2.9915289378591316E-2</v>
      </c>
      <c r="H91" s="55">
        <v>6146</v>
      </c>
      <c r="I91" s="54">
        <v>735</v>
      </c>
      <c r="J91" s="37">
        <f t="shared" si="12"/>
        <v>0.11958997722095673</v>
      </c>
      <c r="K91" s="39">
        <f t="shared" si="7"/>
        <v>39908</v>
      </c>
      <c r="L91" s="36">
        <f t="shared" si="8"/>
        <v>1745</v>
      </c>
      <c r="M91" s="37">
        <f t="shared" si="13"/>
        <v>4.3725568808258994E-2</v>
      </c>
      <c r="N91" s="34" t="s">
        <v>97</v>
      </c>
      <c r="P91" s="29">
        <f t="shared" si="14"/>
        <v>1.8623265741728923</v>
      </c>
    </row>
    <row r="92" spans="2:19" x14ac:dyDescent="0.15">
      <c r="B92" s="34">
        <v>2014</v>
      </c>
      <c r="C92" s="34">
        <v>1</v>
      </c>
      <c r="D92" s="34">
        <v>31</v>
      </c>
      <c r="E92" s="53">
        <v>33468</v>
      </c>
      <c r="F92" s="54">
        <v>989</v>
      </c>
      <c r="G92" s="40">
        <f t="shared" si="11"/>
        <v>2.9550615513326162E-2</v>
      </c>
      <c r="H92" s="55">
        <v>5778</v>
      </c>
      <c r="I92" s="54">
        <v>687</v>
      </c>
      <c r="J92" s="37">
        <f t="shared" si="12"/>
        <v>0.11889927310488058</v>
      </c>
      <c r="K92" s="39">
        <f t="shared" si="7"/>
        <v>39246</v>
      </c>
      <c r="L92" s="36">
        <f t="shared" si="8"/>
        <v>1676</v>
      </c>
      <c r="M92" s="37">
        <f t="shared" si="13"/>
        <v>4.27049890434694E-2</v>
      </c>
      <c r="N92" s="34" t="s">
        <v>98</v>
      </c>
      <c r="P92" s="29">
        <f t="shared" si="14"/>
        <v>1.7886872998932764</v>
      </c>
    </row>
    <row r="93" spans="2:19" x14ac:dyDescent="0.15">
      <c r="B93" s="34">
        <v>2013</v>
      </c>
      <c r="C93" s="34">
        <v>12</v>
      </c>
      <c r="D93" s="34">
        <v>31</v>
      </c>
      <c r="E93" s="53">
        <v>33174</v>
      </c>
      <c r="F93" s="54">
        <v>976</v>
      </c>
      <c r="G93" s="40">
        <f t="shared" si="11"/>
        <v>2.9420630614336529E-2</v>
      </c>
      <c r="H93" s="55">
        <v>5551</v>
      </c>
      <c r="I93" s="54">
        <v>662</v>
      </c>
      <c r="J93" s="37">
        <f t="shared" si="12"/>
        <v>0.11925779138893892</v>
      </c>
      <c r="K93" s="39">
        <f t="shared" si="7"/>
        <v>38725</v>
      </c>
      <c r="L93" s="36">
        <f t="shared" si="8"/>
        <v>1638</v>
      </c>
      <c r="M93" s="37">
        <f t="shared" si="13"/>
        <v>4.2298256939961268E-2</v>
      </c>
      <c r="N93" s="34" t="s">
        <v>99</v>
      </c>
      <c r="P93" s="29">
        <f t="shared" si="14"/>
        <v>1.7481323372465314</v>
      </c>
    </row>
    <row r="94" spans="2:19" x14ac:dyDescent="0.15">
      <c r="B94" s="34">
        <v>2013</v>
      </c>
      <c r="C94" s="34">
        <v>11</v>
      </c>
      <c r="D94" s="34">
        <v>30</v>
      </c>
      <c r="E94" s="53">
        <v>33061</v>
      </c>
      <c r="F94" s="54">
        <v>978</v>
      </c>
      <c r="G94" s="40">
        <f t="shared" si="11"/>
        <v>2.9581682344756662E-2</v>
      </c>
      <c r="H94" s="55">
        <v>5120</v>
      </c>
      <c r="I94" s="54">
        <v>610</v>
      </c>
      <c r="J94" s="37">
        <f t="shared" si="12"/>
        <v>0.119140625</v>
      </c>
      <c r="K94" s="39">
        <f t="shared" si="7"/>
        <v>38181</v>
      </c>
      <c r="L94" s="36">
        <f t="shared" si="8"/>
        <v>1588</v>
      </c>
      <c r="M94" s="37">
        <f t="shared" si="13"/>
        <v>4.1591367434064067E-2</v>
      </c>
      <c r="N94" s="34" t="s">
        <v>100</v>
      </c>
      <c r="P94" s="29">
        <f t="shared" si="14"/>
        <v>1.6947705442902881</v>
      </c>
    </row>
    <row r="95" spans="2:19" x14ac:dyDescent="0.15">
      <c r="B95" s="34">
        <v>2013</v>
      </c>
      <c r="C95" s="34">
        <v>10</v>
      </c>
      <c r="D95" s="34">
        <v>31</v>
      </c>
      <c r="E95" s="53">
        <v>32955</v>
      </c>
      <c r="F95" s="54">
        <v>977</v>
      </c>
      <c r="G95" s="40">
        <f t="shared" si="11"/>
        <v>2.9646487634653315E-2</v>
      </c>
      <c r="H95" s="55">
        <v>4739</v>
      </c>
      <c r="I95" s="54">
        <v>554</v>
      </c>
      <c r="J95" s="37">
        <f t="shared" si="12"/>
        <v>0.1169023000633045</v>
      </c>
      <c r="K95" s="39">
        <f t="shared" si="7"/>
        <v>37694</v>
      </c>
      <c r="L95" s="36">
        <f t="shared" si="8"/>
        <v>1531</v>
      </c>
      <c r="M95" s="37">
        <f t="shared" si="13"/>
        <v>4.0616543747015441E-2</v>
      </c>
      <c r="N95" s="34" t="s">
        <v>101</v>
      </c>
      <c r="P95" s="29">
        <f t="shared" si="14"/>
        <v>1.6339381003201707</v>
      </c>
    </row>
    <row r="96" spans="2:19" x14ac:dyDescent="0.15">
      <c r="B96" s="34">
        <v>2013</v>
      </c>
      <c r="C96" s="34">
        <v>9</v>
      </c>
      <c r="D96" s="34">
        <v>30</v>
      </c>
      <c r="E96" s="53">
        <v>32655</v>
      </c>
      <c r="F96" s="54">
        <v>969</v>
      </c>
      <c r="G96" s="40">
        <f t="shared" si="11"/>
        <v>2.9673863114377586E-2</v>
      </c>
      <c r="H96" s="55">
        <v>4652</v>
      </c>
      <c r="I96" s="54">
        <v>539</v>
      </c>
      <c r="J96" s="37">
        <f t="shared" si="12"/>
        <v>0.11586414445399829</v>
      </c>
      <c r="K96" s="39">
        <f t="shared" si="7"/>
        <v>37307</v>
      </c>
      <c r="L96" s="36">
        <f t="shared" si="8"/>
        <v>1508</v>
      </c>
      <c r="M96" s="37">
        <f t="shared" si="13"/>
        <v>4.0421368643954216E-2</v>
      </c>
      <c r="N96" s="34" t="s">
        <v>102</v>
      </c>
      <c r="P96" s="29">
        <f t="shared" si="14"/>
        <v>1.6093916755602988</v>
      </c>
    </row>
    <row r="97" spans="2:16" x14ac:dyDescent="0.15">
      <c r="B97" s="34">
        <v>2013</v>
      </c>
      <c r="C97" s="34">
        <v>8</v>
      </c>
      <c r="D97" s="34">
        <v>31</v>
      </c>
      <c r="E97" s="53">
        <v>32451</v>
      </c>
      <c r="F97" s="54">
        <v>955</v>
      </c>
      <c r="G97" s="40">
        <f t="shared" si="11"/>
        <v>2.9428985239283844E-2</v>
      </c>
      <c r="H97" s="55">
        <v>4620</v>
      </c>
      <c r="I97" s="54">
        <v>534</v>
      </c>
      <c r="J97" s="37">
        <f t="shared" si="12"/>
        <v>0.11558441558441558</v>
      </c>
      <c r="K97" s="39">
        <f t="shared" si="7"/>
        <v>37071</v>
      </c>
      <c r="L97" s="36">
        <f t="shared" si="8"/>
        <v>1489</v>
      </c>
      <c r="M97" s="37">
        <f t="shared" si="13"/>
        <v>4.0166167624288526E-2</v>
      </c>
      <c r="N97" s="34" t="s">
        <v>103</v>
      </c>
      <c r="P97" s="29">
        <f t="shared" si="14"/>
        <v>1.5891141942369265</v>
      </c>
    </row>
    <row r="98" spans="2:16" x14ac:dyDescent="0.15">
      <c r="B98" s="34">
        <v>2013</v>
      </c>
      <c r="C98" s="34">
        <v>7</v>
      </c>
      <c r="D98" s="34">
        <v>31</v>
      </c>
      <c r="E98" s="53">
        <v>32215</v>
      </c>
      <c r="F98" s="54">
        <v>942</v>
      </c>
      <c r="G98" s="40">
        <f t="shared" si="11"/>
        <v>2.9241036784106781E-2</v>
      </c>
      <c r="H98" s="55">
        <v>4572</v>
      </c>
      <c r="I98" s="54">
        <v>526</v>
      </c>
      <c r="J98" s="37">
        <f t="shared" si="12"/>
        <v>0.11504811898512686</v>
      </c>
      <c r="K98" s="39">
        <f t="shared" si="7"/>
        <v>36787</v>
      </c>
      <c r="L98" s="36">
        <f t="shared" si="8"/>
        <v>1468</v>
      </c>
      <c r="M98" s="37">
        <f t="shared" si="13"/>
        <v>3.99054013646125E-2</v>
      </c>
      <c r="N98" s="34" t="s">
        <v>104</v>
      </c>
      <c r="P98" s="29">
        <f t="shared" si="14"/>
        <v>1.5667022411953042</v>
      </c>
    </row>
    <row r="99" spans="2:16" x14ac:dyDescent="0.15">
      <c r="B99" s="34">
        <v>2013</v>
      </c>
      <c r="C99" s="34">
        <v>6</v>
      </c>
      <c r="D99" s="34">
        <v>30</v>
      </c>
      <c r="E99" s="53">
        <v>32114</v>
      </c>
      <c r="F99" s="54">
        <v>935</v>
      </c>
      <c r="G99" s="40">
        <f t="shared" si="11"/>
        <v>2.9115027713769694E-2</v>
      </c>
      <c r="H99" s="55">
        <v>4597</v>
      </c>
      <c r="I99" s="54">
        <v>525</v>
      </c>
      <c r="J99" s="37">
        <f t="shared" si="12"/>
        <v>0.11420491624972809</v>
      </c>
      <c r="K99" s="39">
        <f t="shared" si="7"/>
        <v>36711</v>
      </c>
      <c r="L99" s="36">
        <f t="shared" si="8"/>
        <v>1460</v>
      </c>
      <c r="M99" s="37">
        <f t="shared" si="13"/>
        <v>3.9770096156465366E-2</v>
      </c>
      <c r="N99" s="34" t="s">
        <v>105</v>
      </c>
      <c r="P99" s="29">
        <f t="shared" si="14"/>
        <v>1.5581643543223052</v>
      </c>
    </row>
    <row r="100" spans="2:16" x14ac:dyDescent="0.15">
      <c r="B100" s="34">
        <v>2013</v>
      </c>
      <c r="C100" s="34">
        <v>5</v>
      </c>
      <c r="D100" s="34">
        <v>31</v>
      </c>
      <c r="E100" s="53">
        <v>32075</v>
      </c>
      <c r="F100" s="54">
        <v>932</v>
      </c>
      <c r="G100" s="40">
        <f t="shared" si="11"/>
        <v>2.9056897895557286E-2</v>
      </c>
      <c r="H100" s="55">
        <v>4626</v>
      </c>
      <c r="I100" s="54">
        <v>527</v>
      </c>
      <c r="J100" s="37">
        <f t="shared" si="12"/>
        <v>0.11392131431041937</v>
      </c>
      <c r="K100" s="39">
        <f t="shared" si="7"/>
        <v>36701</v>
      </c>
      <c r="L100" s="36">
        <f t="shared" si="8"/>
        <v>1459</v>
      </c>
      <c r="M100" s="37">
        <f t="shared" si="13"/>
        <v>3.9753685185689766E-2</v>
      </c>
      <c r="N100" s="34" t="s">
        <v>106</v>
      </c>
      <c r="P100" s="29">
        <f t="shared" si="14"/>
        <v>1.5570971184631803</v>
      </c>
    </row>
    <row r="101" spans="2:16" x14ac:dyDescent="0.15">
      <c r="B101" s="56">
        <v>2013</v>
      </c>
      <c r="C101" s="56">
        <v>4</v>
      </c>
      <c r="D101" s="56">
        <v>30</v>
      </c>
      <c r="E101" s="57">
        <v>31906</v>
      </c>
      <c r="F101" s="58">
        <v>914</v>
      </c>
      <c r="G101" s="59">
        <f t="shared" si="11"/>
        <v>2.8646649533003197E-2</v>
      </c>
      <c r="H101" s="60">
        <v>4675</v>
      </c>
      <c r="I101" s="58">
        <v>535</v>
      </c>
      <c r="J101" s="61">
        <f t="shared" si="12"/>
        <v>0.11443850267379679</v>
      </c>
      <c r="K101" s="62">
        <f t="shared" si="7"/>
        <v>36581</v>
      </c>
      <c r="L101" s="63">
        <f t="shared" si="8"/>
        <v>1449</v>
      </c>
      <c r="M101" s="61">
        <f t="shared" si="13"/>
        <v>3.9610726880074353E-2</v>
      </c>
      <c r="N101" s="56" t="s">
        <v>107</v>
      </c>
      <c r="P101" s="29">
        <f t="shared" si="14"/>
        <v>1.5464247598719316</v>
      </c>
    </row>
    <row r="102" spans="2:16" x14ac:dyDescent="0.15">
      <c r="B102" s="34">
        <v>2013</v>
      </c>
      <c r="C102" s="34">
        <v>3</v>
      </c>
      <c r="D102" s="34">
        <v>31</v>
      </c>
      <c r="E102" s="53">
        <v>31060</v>
      </c>
      <c r="F102" s="54">
        <v>838</v>
      </c>
      <c r="G102" s="40">
        <f t="shared" si="11"/>
        <v>2.6980038634900193E-2</v>
      </c>
      <c r="H102" s="55">
        <v>4936</v>
      </c>
      <c r="I102" s="54">
        <v>574</v>
      </c>
      <c r="J102" s="37">
        <f t="shared" si="12"/>
        <v>0.11628849270664506</v>
      </c>
      <c r="K102" s="39">
        <f t="shared" si="7"/>
        <v>35996</v>
      </c>
      <c r="L102" s="36">
        <f>SUM(F102,I102)</f>
        <v>1412</v>
      </c>
      <c r="M102" s="37">
        <f t="shared" si="13"/>
        <v>3.9226580731192354E-2</v>
      </c>
      <c r="N102" s="34" t="s">
        <v>108</v>
      </c>
      <c r="P102" s="29">
        <f>L102/L$155</f>
        <v>1.5069370330843117</v>
      </c>
    </row>
    <row r="103" spans="2:16" x14ac:dyDescent="0.15">
      <c r="B103" s="34">
        <v>2013</v>
      </c>
      <c r="C103" s="34">
        <v>2</v>
      </c>
      <c r="D103" s="34">
        <v>28</v>
      </c>
      <c r="E103" s="53">
        <v>32678</v>
      </c>
      <c r="F103" s="54">
        <v>934</v>
      </c>
      <c r="G103" s="40">
        <f t="shared" si="11"/>
        <v>2.8581920558173695E-2</v>
      </c>
      <c r="H103" s="55">
        <v>6154</v>
      </c>
      <c r="I103" s="54">
        <v>723</v>
      </c>
      <c r="J103" s="37">
        <f t="shared" si="12"/>
        <v>0.11748456288592785</v>
      </c>
      <c r="K103" s="39">
        <f t="shared" si="7"/>
        <v>38832</v>
      </c>
      <c r="L103" s="36">
        <f>SUM(F103,I103)</f>
        <v>1657</v>
      </c>
      <c r="M103" s="37">
        <f t="shared" si="13"/>
        <v>4.2670992995467658E-2</v>
      </c>
      <c r="N103" s="34" t="s">
        <v>109</v>
      </c>
    </row>
    <row r="104" spans="2:16" x14ac:dyDescent="0.15">
      <c r="B104" s="34">
        <v>2013</v>
      </c>
      <c r="C104" s="34">
        <v>1</v>
      </c>
      <c r="D104" s="34">
        <v>31</v>
      </c>
      <c r="E104" s="53">
        <v>32420</v>
      </c>
      <c r="F104" s="54">
        <v>924</v>
      </c>
      <c r="G104" s="40">
        <f t="shared" si="11"/>
        <v>2.8500925354719309E-2</v>
      </c>
      <c r="H104" s="55">
        <v>5795</v>
      </c>
      <c r="I104" s="54">
        <v>669</v>
      </c>
      <c r="J104" s="37">
        <f t="shared" si="12"/>
        <v>0.11544434857635893</v>
      </c>
      <c r="K104" s="39">
        <f t="shared" si="7"/>
        <v>38215</v>
      </c>
      <c r="L104" s="36">
        <f>SUM(F104,I104)</f>
        <v>1593</v>
      </c>
      <c r="M104" s="37">
        <f t="shared" si="13"/>
        <v>4.1685202145754288E-2</v>
      </c>
      <c r="N104" s="34" t="s">
        <v>110</v>
      </c>
    </row>
    <row r="105" spans="2:16" x14ac:dyDescent="0.15">
      <c r="B105" s="34">
        <v>2012</v>
      </c>
      <c r="C105" s="34">
        <v>12</v>
      </c>
      <c r="D105" s="34">
        <v>31</v>
      </c>
      <c r="E105" s="53">
        <v>32045</v>
      </c>
      <c r="F105" s="54">
        <v>918</v>
      </c>
      <c r="G105" s="40">
        <f t="shared" si="11"/>
        <v>2.8647214854111407E-2</v>
      </c>
      <c r="H105" s="55">
        <v>5624</v>
      </c>
      <c r="I105" s="54">
        <v>658</v>
      </c>
      <c r="J105" s="37">
        <f t="shared" si="12"/>
        <v>0.11699857752489332</v>
      </c>
      <c r="K105" s="39">
        <f t="shared" si="7"/>
        <v>37669</v>
      </c>
      <c r="L105" s="36">
        <f>SUM(F105,I105)</f>
        <v>1576</v>
      </c>
      <c r="M105" s="37">
        <f t="shared" si="13"/>
        <v>4.1838116222888848E-2</v>
      </c>
      <c r="N105" s="34" t="s">
        <v>111</v>
      </c>
    </row>
    <row r="106" spans="2:16" x14ac:dyDescent="0.15">
      <c r="B106" s="34">
        <v>2012</v>
      </c>
      <c r="C106" s="34">
        <v>11</v>
      </c>
      <c r="D106" s="34">
        <v>30</v>
      </c>
      <c r="E106" s="53">
        <v>31602</v>
      </c>
      <c r="F106" s="54">
        <v>908</v>
      </c>
      <c r="G106" s="40">
        <f t="shared" si="11"/>
        <v>2.8732358711473956E-2</v>
      </c>
      <c r="H106" s="55">
        <v>5158</v>
      </c>
      <c r="I106" s="54">
        <v>592</v>
      </c>
      <c r="J106" s="37">
        <f t="shared" si="12"/>
        <v>0.11477316789453276</v>
      </c>
      <c r="K106" s="39">
        <f t="shared" si="7"/>
        <v>36760</v>
      </c>
      <c r="L106" s="36">
        <f>SUM(F106,I106)</f>
        <v>1500</v>
      </c>
      <c r="M106" s="37">
        <f t="shared" si="13"/>
        <v>4.0805223068552776E-2</v>
      </c>
      <c r="N106" s="34" t="s">
        <v>112</v>
      </c>
    </row>
    <row r="107" spans="2:16" x14ac:dyDescent="0.15">
      <c r="B107" s="34">
        <v>2012</v>
      </c>
      <c r="C107" s="34">
        <v>10</v>
      </c>
      <c r="D107" s="34">
        <v>31</v>
      </c>
      <c r="E107" s="53">
        <v>31350</v>
      </c>
      <c r="F107" s="54">
        <v>903</v>
      </c>
      <c r="G107" s="40">
        <f t="shared" si="11"/>
        <v>2.8803827751196172E-2</v>
      </c>
      <c r="H107" s="55">
        <v>4745</v>
      </c>
      <c r="I107" s="54">
        <v>524</v>
      </c>
      <c r="J107" s="37">
        <f t="shared" si="12"/>
        <v>0.11043203371970495</v>
      </c>
      <c r="K107" s="39">
        <f t="shared" si="7"/>
        <v>36095</v>
      </c>
      <c r="L107" s="36">
        <f t="shared" ref="L107:L156" si="15">SUM(F107,I107)</f>
        <v>1427</v>
      </c>
      <c r="M107" s="37">
        <f t="shared" si="13"/>
        <v>3.9534561573625157E-2</v>
      </c>
      <c r="N107" s="34" t="s">
        <v>113</v>
      </c>
    </row>
    <row r="108" spans="2:16" x14ac:dyDescent="0.15">
      <c r="B108" s="34">
        <v>2012</v>
      </c>
      <c r="C108" s="34">
        <v>9</v>
      </c>
      <c r="D108" s="34">
        <v>30</v>
      </c>
      <c r="E108" s="53">
        <v>31283</v>
      </c>
      <c r="F108" s="54">
        <v>903</v>
      </c>
      <c r="G108" s="40">
        <f t="shared" si="11"/>
        <v>2.8865518012978295E-2</v>
      </c>
      <c r="H108" s="55">
        <v>4703</v>
      </c>
      <c r="I108" s="54">
        <v>524</v>
      </c>
      <c r="J108" s="37">
        <f t="shared" si="12"/>
        <v>0.11141824367425048</v>
      </c>
      <c r="K108" s="39">
        <f t="shared" si="7"/>
        <v>35986</v>
      </c>
      <c r="L108" s="36">
        <f t="shared" si="15"/>
        <v>1427</v>
      </c>
      <c r="M108" s="37">
        <f t="shared" si="13"/>
        <v>3.9654310009448121E-2</v>
      </c>
      <c r="N108" s="34" t="s">
        <v>114</v>
      </c>
    </row>
    <row r="109" spans="2:16" x14ac:dyDescent="0.15">
      <c r="B109" s="34">
        <v>2012</v>
      </c>
      <c r="C109" s="34">
        <v>8</v>
      </c>
      <c r="D109" s="34">
        <v>31</v>
      </c>
      <c r="E109" s="53">
        <v>31148</v>
      </c>
      <c r="F109" s="54">
        <v>891</v>
      </c>
      <c r="G109" s="40">
        <f t="shared" si="11"/>
        <v>2.8605367920893798E-2</v>
      </c>
      <c r="H109" s="55">
        <v>4647</v>
      </c>
      <c r="I109" s="54">
        <v>516</v>
      </c>
      <c r="J109" s="37">
        <f t="shared" si="12"/>
        <v>0.11103938024531956</v>
      </c>
      <c r="K109" s="39">
        <f t="shared" si="7"/>
        <v>35795</v>
      </c>
      <c r="L109" s="36">
        <f t="shared" si="15"/>
        <v>1407</v>
      </c>
      <c r="M109" s="37">
        <f t="shared" si="13"/>
        <v>3.930716580528007E-2</v>
      </c>
      <c r="N109" s="34" t="s">
        <v>115</v>
      </c>
    </row>
    <row r="110" spans="2:16" x14ac:dyDescent="0.15">
      <c r="B110" s="34">
        <v>2012</v>
      </c>
      <c r="C110" s="34">
        <v>7</v>
      </c>
      <c r="D110" s="34">
        <v>31</v>
      </c>
      <c r="E110" s="53">
        <v>30852</v>
      </c>
      <c r="F110" s="54">
        <v>880</v>
      </c>
      <c r="G110" s="40">
        <f t="shared" si="11"/>
        <v>2.8523272397251394E-2</v>
      </c>
      <c r="H110" s="55">
        <v>4616</v>
      </c>
      <c r="I110" s="54">
        <v>507</v>
      </c>
      <c r="J110" s="37">
        <f t="shared" si="12"/>
        <v>0.10983535528596187</v>
      </c>
      <c r="K110" s="39">
        <f t="shared" si="7"/>
        <v>35468</v>
      </c>
      <c r="L110" s="36">
        <f t="shared" si="15"/>
        <v>1387</v>
      </c>
      <c r="M110" s="37">
        <f t="shared" si="13"/>
        <v>3.9105672719070714E-2</v>
      </c>
      <c r="N110" s="34" t="s">
        <v>116</v>
      </c>
    </row>
    <row r="111" spans="2:16" x14ac:dyDescent="0.15">
      <c r="B111" s="34">
        <v>2012</v>
      </c>
      <c r="C111" s="34">
        <v>6</v>
      </c>
      <c r="D111" s="34">
        <v>30</v>
      </c>
      <c r="E111" s="53">
        <v>30490</v>
      </c>
      <c r="F111" s="54">
        <v>863</v>
      </c>
      <c r="G111" s="40">
        <f t="shared" si="11"/>
        <v>2.8304362085929811E-2</v>
      </c>
      <c r="H111" s="55">
        <v>4639</v>
      </c>
      <c r="I111" s="54">
        <v>507</v>
      </c>
      <c r="J111" s="37">
        <f t="shared" si="12"/>
        <v>0.10929079543004958</v>
      </c>
      <c r="K111" s="39">
        <f t="shared" si="7"/>
        <v>35129</v>
      </c>
      <c r="L111" s="36">
        <f t="shared" si="15"/>
        <v>1370</v>
      </c>
      <c r="M111" s="37">
        <f t="shared" si="13"/>
        <v>3.8999117538216291E-2</v>
      </c>
      <c r="N111" s="34" t="s">
        <v>117</v>
      </c>
    </row>
    <row r="112" spans="2:16" x14ac:dyDescent="0.15">
      <c r="B112" s="34">
        <v>2012</v>
      </c>
      <c r="C112" s="34">
        <v>5</v>
      </c>
      <c r="D112" s="34">
        <v>31</v>
      </c>
      <c r="E112" s="35">
        <v>30401</v>
      </c>
      <c r="F112" s="36">
        <v>858</v>
      </c>
      <c r="G112" s="37">
        <f t="shared" si="11"/>
        <v>2.8222755830400317E-2</v>
      </c>
      <c r="H112" s="38">
        <v>4650</v>
      </c>
      <c r="I112" s="36">
        <v>513</v>
      </c>
      <c r="J112" s="37">
        <f t="shared" si="12"/>
        <v>0.11032258064516129</v>
      </c>
      <c r="K112" s="39">
        <f t="shared" si="7"/>
        <v>35051</v>
      </c>
      <c r="L112" s="36">
        <f t="shared" si="15"/>
        <v>1371</v>
      </c>
      <c r="M112" s="37">
        <f t="shared" si="13"/>
        <v>3.9114433254400734E-2</v>
      </c>
      <c r="N112" s="34" t="s">
        <v>118</v>
      </c>
    </row>
    <row r="113" spans="2:14" x14ac:dyDescent="0.15">
      <c r="B113" s="41">
        <v>2012</v>
      </c>
      <c r="C113" s="41">
        <v>4</v>
      </c>
      <c r="D113" s="41">
        <v>30</v>
      </c>
      <c r="E113" s="42">
        <v>30256</v>
      </c>
      <c r="F113" s="43">
        <v>848</v>
      </c>
      <c r="G113" s="64">
        <f t="shared" si="11"/>
        <v>2.8027498677948175E-2</v>
      </c>
      <c r="H113" s="45">
        <v>4558</v>
      </c>
      <c r="I113" s="43">
        <v>512</v>
      </c>
      <c r="J113" s="64">
        <f t="shared" si="12"/>
        <v>0.11232996928477403</v>
      </c>
      <c r="K113" s="46">
        <f t="shared" si="7"/>
        <v>34814</v>
      </c>
      <c r="L113" s="43">
        <f t="shared" si="15"/>
        <v>1360</v>
      </c>
      <c r="M113" s="64">
        <f t="shared" si="13"/>
        <v>3.9064744068478201E-2</v>
      </c>
      <c r="N113" s="41" t="s">
        <v>119</v>
      </c>
    </row>
    <row r="114" spans="2:14" x14ac:dyDescent="0.15">
      <c r="B114" s="47">
        <v>2012</v>
      </c>
      <c r="C114" s="47">
        <v>3</v>
      </c>
      <c r="D114" s="47">
        <v>31</v>
      </c>
      <c r="E114" s="48">
        <v>29656</v>
      </c>
      <c r="F114" s="49">
        <v>779</v>
      </c>
      <c r="G114" s="65">
        <f t="shared" si="11"/>
        <v>2.6267871594281091E-2</v>
      </c>
      <c r="H114" s="51">
        <v>4960</v>
      </c>
      <c r="I114" s="49">
        <v>559</v>
      </c>
      <c r="J114" s="65">
        <f t="shared" si="12"/>
        <v>0.11270161290322581</v>
      </c>
      <c r="K114" s="52">
        <f t="shared" si="7"/>
        <v>34616</v>
      </c>
      <c r="L114" s="49">
        <f t="shared" si="15"/>
        <v>1338</v>
      </c>
      <c r="M114" s="65">
        <f t="shared" si="13"/>
        <v>3.8652646175179106E-2</v>
      </c>
      <c r="N114" s="47" t="s">
        <v>120</v>
      </c>
    </row>
    <row r="115" spans="2:14" x14ac:dyDescent="0.15">
      <c r="B115" s="34">
        <v>2012</v>
      </c>
      <c r="C115" s="34">
        <v>2</v>
      </c>
      <c r="D115" s="34">
        <v>29</v>
      </c>
      <c r="E115" s="35">
        <v>31194</v>
      </c>
      <c r="F115" s="36">
        <v>848</v>
      </c>
      <c r="G115" s="37">
        <f t="shared" si="11"/>
        <v>2.7184715009296659E-2</v>
      </c>
      <c r="H115" s="38">
        <v>6222</v>
      </c>
      <c r="I115" s="36">
        <v>695</v>
      </c>
      <c r="J115" s="37">
        <f t="shared" si="12"/>
        <v>0.11170041787206686</v>
      </c>
      <c r="K115" s="39">
        <f t="shared" si="7"/>
        <v>37416</v>
      </c>
      <c r="L115" s="36">
        <f t="shared" si="15"/>
        <v>1543</v>
      </c>
      <c r="M115" s="37">
        <f t="shared" si="13"/>
        <v>4.1239042121017748E-2</v>
      </c>
      <c r="N115" s="34" t="s">
        <v>121</v>
      </c>
    </row>
    <row r="116" spans="2:14" x14ac:dyDescent="0.15">
      <c r="B116" s="34">
        <v>2012</v>
      </c>
      <c r="C116" s="34">
        <v>1</v>
      </c>
      <c r="D116" s="34">
        <v>31</v>
      </c>
      <c r="E116" s="35">
        <v>31009</v>
      </c>
      <c r="F116" s="36">
        <v>839</v>
      </c>
      <c r="G116" s="37">
        <f t="shared" si="11"/>
        <v>2.7056660969395983E-2</v>
      </c>
      <c r="H116" s="38">
        <v>5904</v>
      </c>
      <c r="I116" s="36">
        <v>653</v>
      </c>
      <c r="J116" s="37">
        <f t="shared" si="12"/>
        <v>0.1106029810298103</v>
      </c>
      <c r="K116" s="39">
        <f t="shared" si="7"/>
        <v>36913</v>
      </c>
      <c r="L116" s="36">
        <f t="shared" si="15"/>
        <v>1492</v>
      </c>
      <c r="M116" s="37">
        <f t="shared" si="13"/>
        <v>4.0419364451548236E-2</v>
      </c>
      <c r="N116" s="34" t="s">
        <v>122</v>
      </c>
    </row>
    <row r="117" spans="2:14" x14ac:dyDescent="0.15">
      <c r="B117" s="34">
        <v>2011</v>
      </c>
      <c r="C117" s="34">
        <v>12</v>
      </c>
      <c r="D117" s="34">
        <v>31</v>
      </c>
      <c r="E117" s="35">
        <v>30968</v>
      </c>
      <c r="F117" s="36">
        <v>839</v>
      </c>
      <c r="G117" s="37">
        <f t="shared" si="11"/>
        <v>2.709248256264531E-2</v>
      </c>
      <c r="H117" s="38">
        <v>5725</v>
      </c>
      <c r="I117" s="36">
        <v>625</v>
      </c>
      <c r="J117" s="37">
        <f t="shared" si="12"/>
        <v>0.1091703056768559</v>
      </c>
      <c r="K117" s="39">
        <f t="shared" si="7"/>
        <v>36693</v>
      </c>
      <c r="L117" s="36">
        <f t="shared" si="15"/>
        <v>1464</v>
      </c>
      <c r="M117" s="37">
        <f t="shared" si="13"/>
        <v>3.9898618265064183E-2</v>
      </c>
      <c r="N117" s="34" t="s">
        <v>123</v>
      </c>
    </row>
    <row r="118" spans="2:14" x14ac:dyDescent="0.15">
      <c r="B118" s="34">
        <v>2011</v>
      </c>
      <c r="C118" s="34">
        <v>11</v>
      </c>
      <c r="D118" s="34">
        <v>30</v>
      </c>
      <c r="E118" s="35">
        <v>30939</v>
      </c>
      <c r="F118" s="36">
        <v>838</v>
      </c>
      <c r="G118" s="37">
        <f t="shared" si="11"/>
        <v>2.708555544781667E-2</v>
      </c>
      <c r="H118" s="38">
        <v>5309</v>
      </c>
      <c r="I118" s="36">
        <v>569</v>
      </c>
      <c r="J118" s="37">
        <f t="shared" si="12"/>
        <v>0.1071764927481635</v>
      </c>
      <c r="K118" s="39">
        <f t="shared" si="7"/>
        <v>36248</v>
      </c>
      <c r="L118" s="36">
        <f t="shared" si="15"/>
        <v>1407</v>
      </c>
      <c r="M118" s="37">
        <f t="shared" si="13"/>
        <v>3.8815934672257781E-2</v>
      </c>
      <c r="N118" s="34" t="s">
        <v>124</v>
      </c>
    </row>
    <row r="119" spans="2:14" x14ac:dyDescent="0.15">
      <c r="B119" s="34">
        <v>2011</v>
      </c>
      <c r="C119" s="34">
        <v>10</v>
      </c>
      <c r="D119" s="34">
        <v>31</v>
      </c>
      <c r="E119" s="35">
        <v>30887</v>
      </c>
      <c r="F119" s="36">
        <v>838</v>
      </c>
      <c r="G119" s="37">
        <f t="shared" si="11"/>
        <v>2.7131155502314888E-2</v>
      </c>
      <c r="H119" s="38">
        <v>4886</v>
      </c>
      <c r="I119" s="36">
        <v>523</v>
      </c>
      <c r="J119" s="37">
        <f t="shared" si="12"/>
        <v>0.10704052394596807</v>
      </c>
      <c r="K119" s="39">
        <f t="shared" si="7"/>
        <v>35773</v>
      </c>
      <c r="L119" s="36">
        <f t="shared" si="15"/>
        <v>1361</v>
      </c>
      <c r="M119" s="37">
        <f t="shared" si="13"/>
        <v>3.8045453274816204E-2</v>
      </c>
      <c r="N119" s="34" t="s">
        <v>125</v>
      </c>
    </row>
    <row r="120" spans="2:14" x14ac:dyDescent="0.15">
      <c r="B120" s="34">
        <v>2011</v>
      </c>
      <c r="C120" s="34">
        <v>9</v>
      </c>
      <c r="D120" s="34">
        <v>30</v>
      </c>
      <c r="E120" s="35">
        <v>30822</v>
      </c>
      <c r="F120" s="36">
        <v>841</v>
      </c>
      <c r="G120" s="37">
        <f t="shared" si="11"/>
        <v>2.7285705015897735E-2</v>
      </c>
      <c r="H120" s="38">
        <v>4854</v>
      </c>
      <c r="I120" s="36">
        <v>521</v>
      </c>
      <c r="J120" s="37">
        <f t="shared" si="12"/>
        <v>0.1073341573959621</v>
      </c>
      <c r="K120" s="39">
        <f t="shared" si="7"/>
        <v>35676</v>
      </c>
      <c r="L120" s="36">
        <f t="shared" si="15"/>
        <v>1362</v>
      </c>
      <c r="M120" s="37">
        <f t="shared" si="13"/>
        <v>3.817692566431214E-2</v>
      </c>
      <c r="N120" s="34" t="s">
        <v>126</v>
      </c>
    </row>
    <row r="121" spans="2:14" x14ac:dyDescent="0.15">
      <c r="B121" s="34">
        <v>2011</v>
      </c>
      <c r="C121" s="34">
        <v>8</v>
      </c>
      <c r="D121" s="34">
        <v>31</v>
      </c>
      <c r="E121" s="35">
        <v>30746</v>
      </c>
      <c r="F121" s="36">
        <v>837</v>
      </c>
      <c r="G121" s="37">
        <f t="shared" si="11"/>
        <v>2.7223053405321017E-2</v>
      </c>
      <c r="H121" s="38">
        <v>4803</v>
      </c>
      <c r="I121" s="36">
        <v>515</v>
      </c>
      <c r="J121" s="37">
        <f t="shared" si="12"/>
        <v>0.10722465125962939</v>
      </c>
      <c r="K121" s="39">
        <f t="shared" si="7"/>
        <v>35549</v>
      </c>
      <c r="L121" s="36">
        <f t="shared" si="15"/>
        <v>1352</v>
      </c>
      <c r="M121" s="37">
        <f t="shared" si="13"/>
        <v>3.8032012152240571E-2</v>
      </c>
      <c r="N121" s="34" t="s">
        <v>127</v>
      </c>
    </row>
    <row r="122" spans="2:14" x14ac:dyDescent="0.15">
      <c r="B122" s="34">
        <v>2011</v>
      </c>
      <c r="C122" s="34">
        <v>7</v>
      </c>
      <c r="D122" s="34">
        <v>31</v>
      </c>
      <c r="E122" s="35">
        <v>30668</v>
      </c>
      <c r="F122" s="36">
        <v>833</v>
      </c>
      <c r="G122" s="37">
        <f t="shared" si="11"/>
        <v>2.7161862527716185E-2</v>
      </c>
      <c r="H122" s="38">
        <v>4764</v>
      </c>
      <c r="I122" s="36">
        <v>500</v>
      </c>
      <c r="J122" s="37">
        <f t="shared" si="12"/>
        <v>0.10495382031905962</v>
      </c>
      <c r="K122" s="39">
        <f t="shared" si="7"/>
        <v>35432</v>
      </c>
      <c r="L122" s="36">
        <f t="shared" si="15"/>
        <v>1333</v>
      </c>
      <c r="M122" s="37">
        <f t="shared" si="13"/>
        <v>3.7621359223300968E-2</v>
      </c>
      <c r="N122" s="34" t="s">
        <v>128</v>
      </c>
    </row>
    <row r="123" spans="2:14" x14ac:dyDescent="0.15">
      <c r="B123" s="34">
        <v>2011</v>
      </c>
      <c r="C123" s="34">
        <v>6</v>
      </c>
      <c r="D123" s="34">
        <v>30</v>
      </c>
      <c r="E123" s="35">
        <v>30576</v>
      </c>
      <c r="F123" s="36">
        <v>827</v>
      </c>
      <c r="G123" s="37">
        <f t="shared" si="11"/>
        <v>2.7047357404500261E-2</v>
      </c>
      <c r="H123" s="38">
        <v>4762</v>
      </c>
      <c r="I123" s="36">
        <v>503</v>
      </c>
      <c r="J123" s="37">
        <f t="shared" si="12"/>
        <v>0.10562788744225116</v>
      </c>
      <c r="K123" s="39">
        <f t="shared" si="7"/>
        <v>35338</v>
      </c>
      <c r="L123" s="36">
        <f t="shared" si="15"/>
        <v>1330</v>
      </c>
      <c r="M123" s="37">
        <f t="shared" si="13"/>
        <v>3.7636538570377499E-2</v>
      </c>
      <c r="N123" s="34" t="s">
        <v>129</v>
      </c>
    </row>
    <row r="124" spans="2:14" x14ac:dyDescent="0.15">
      <c r="B124" s="34">
        <v>2011</v>
      </c>
      <c r="C124" s="34">
        <v>5</v>
      </c>
      <c r="D124" s="34">
        <v>31</v>
      </c>
      <c r="E124" s="35">
        <v>30465</v>
      </c>
      <c r="F124" s="36">
        <v>815</v>
      </c>
      <c r="G124" s="37">
        <f t="shared" si="11"/>
        <v>2.6752010503856886E-2</v>
      </c>
      <c r="H124" s="38">
        <v>4776</v>
      </c>
      <c r="I124" s="36">
        <v>504</v>
      </c>
      <c r="J124" s="37">
        <f t="shared" si="12"/>
        <v>0.10552763819095477</v>
      </c>
      <c r="K124" s="39">
        <f t="shared" si="7"/>
        <v>35241</v>
      </c>
      <c r="L124" s="36">
        <f t="shared" si="15"/>
        <v>1319</v>
      </c>
      <c r="M124" s="37">
        <f t="shared" si="13"/>
        <v>3.7427995800346191E-2</v>
      </c>
      <c r="N124" s="34" t="s">
        <v>130</v>
      </c>
    </row>
    <row r="125" spans="2:14" x14ac:dyDescent="0.15">
      <c r="B125" s="56">
        <v>2011</v>
      </c>
      <c r="C125" s="56">
        <v>4</v>
      </c>
      <c r="D125" s="56">
        <v>30</v>
      </c>
      <c r="E125" s="66">
        <v>30334</v>
      </c>
      <c r="F125" s="63">
        <v>805</v>
      </c>
      <c r="G125" s="61">
        <f t="shared" si="11"/>
        <v>2.6537878288389265E-2</v>
      </c>
      <c r="H125" s="67">
        <v>4991</v>
      </c>
      <c r="I125" s="63">
        <v>511</v>
      </c>
      <c r="J125" s="61">
        <f t="shared" si="12"/>
        <v>0.10238429172510519</v>
      </c>
      <c r="K125" s="62">
        <f t="shared" si="7"/>
        <v>35325</v>
      </c>
      <c r="L125" s="63">
        <f t="shared" si="15"/>
        <v>1316</v>
      </c>
      <c r="M125" s="61">
        <f t="shared" si="13"/>
        <v>3.7254069355980184E-2</v>
      </c>
      <c r="N125" s="56" t="s">
        <v>131</v>
      </c>
    </row>
    <row r="126" spans="2:14" x14ac:dyDescent="0.15">
      <c r="B126" s="34">
        <v>2011</v>
      </c>
      <c r="C126" s="34">
        <v>3</v>
      </c>
      <c r="D126" s="34">
        <v>31</v>
      </c>
      <c r="E126" s="35">
        <v>29510</v>
      </c>
      <c r="F126" s="36">
        <v>735</v>
      </c>
      <c r="G126" s="37">
        <f t="shared" si="11"/>
        <v>2.4906811250423586E-2</v>
      </c>
      <c r="H126" s="38">
        <v>5056</v>
      </c>
      <c r="I126" s="36">
        <v>565</v>
      </c>
      <c r="J126" s="37">
        <f t="shared" si="12"/>
        <v>0.11174841772151899</v>
      </c>
      <c r="K126" s="39">
        <f t="shared" si="7"/>
        <v>34566</v>
      </c>
      <c r="L126" s="36">
        <f t="shared" si="15"/>
        <v>1300</v>
      </c>
      <c r="M126" s="37">
        <f t="shared" si="13"/>
        <v>3.7609211363767867E-2</v>
      </c>
      <c r="N126" s="34" t="s">
        <v>132</v>
      </c>
    </row>
    <row r="127" spans="2:14" x14ac:dyDescent="0.15">
      <c r="B127" s="34">
        <v>2011</v>
      </c>
      <c r="C127" s="34">
        <v>2</v>
      </c>
      <c r="D127" s="34">
        <v>28</v>
      </c>
      <c r="E127" s="35">
        <v>31320</v>
      </c>
      <c r="F127" s="36">
        <v>806</v>
      </c>
      <c r="G127" s="37">
        <f t="shared" si="11"/>
        <v>2.5734355044699873E-2</v>
      </c>
      <c r="H127" s="38">
        <v>6301</v>
      </c>
      <c r="I127" s="36">
        <v>717</v>
      </c>
      <c r="J127" s="37">
        <f t="shared" si="12"/>
        <v>0.11379146167275035</v>
      </c>
      <c r="K127" s="39">
        <f t="shared" si="7"/>
        <v>37621</v>
      </c>
      <c r="L127" s="36">
        <f t="shared" si="15"/>
        <v>1523</v>
      </c>
      <c r="M127" s="37">
        <f t="shared" si="13"/>
        <v>4.0482709125222616E-2</v>
      </c>
      <c r="N127" s="34" t="s">
        <v>133</v>
      </c>
    </row>
    <row r="128" spans="2:14" x14ac:dyDescent="0.15">
      <c r="B128" s="34">
        <v>2011</v>
      </c>
      <c r="C128" s="34">
        <v>1</v>
      </c>
      <c r="D128" s="34">
        <v>31</v>
      </c>
      <c r="E128" s="35">
        <v>31097</v>
      </c>
      <c r="F128" s="36">
        <v>795</v>
      </c>
      <c r="G128" s="37">
        <f t="shared" si="11"/>
        <v>2.5565167057915554E-2</v>
      </c>
      <c r="H128" s="38">
        <v>5909</v>
      </c>
      <c r="I128" s="36">
        <v>682</v>
      </c>
      <c r="J128" s="37">
        <f t="shared" si="12"/>
        <v>0.11541716026400406</v>
      </c>
      <c r="K128" s="39">
        <f t="shared" si="7"/>
        <v>37006</v>
      </c>
      <c r="L128" s="36">
        <f t="shared" si="15"/>
        <v>1477</v>
      </c>
      <c r="M128" s="37">
        <f t="shared" si="13"/>
        <v>3.9912446630276169E-2</v>
      </c>
      <c r="N128" s="34" t="s">
        <v>134</v>
      </c>
    </row>
    <row r="129" spans="2:14" x14ac:dyDescent="0.15">
      <c r="B129" s="34">
        <v>2010</v>
      </c>
      <c r="C129" s="34">
        <v>12</v>
      </c>
      <c r="D129" s="34">
        <v>31</v>
      </c>
      <c r="E129" s="35">
        <v>31007</v>
      </c>
      <c r="F129" s="36">
        <v>788</v>
      </c>
      <c r="G129" s="37">
        <f t="shared" si="11"/>
        <v>2.5413616280194794E-2</v>
      </c>
      <c r="H129" s="38">
        <v>5686</v>
      </c>
      <c r="I129" s="36">
        <v>660</v>
      </c>
      <c r="J129" s="37">
        <f t="shared" si="12"/>
        <v>0.11607456911712979</v>
      </c>
      <c r="K129" s="39">
        <f t="shared" si="7"/>
        <v>36693</v>
      </c>
      <c r="L129" s="36">
        <f t="shared" si="15"/>
        <v>1448</v>
      </c>
      <c r="M129" s="37">
        <f t="shared" si="13"/>
        <v>3.9462567792221952E-2</v>
      </c>
      <c r="N129" s="34" t="s">
        <v>135</v>
      </c>
    </row>
    <row r="130" spans="2:14" x14ac:dyDescent="0.15">
      <c r="B130" s="34">
        <v>2010</v>
      </c>
      <c r="C130" s="34">
        <v>11</v>
      </c>
      <c r="D130" s="34">
        <v>30</v>
      </c>
      <c r="E130" s="35">
        <v>30958</v>
      </c>
      <c r="F130" s="36">
        <v>787</v>
      </c>
      <c r="G130" s="37">
        <f t="shared" si="11"/>
        <v>2.5421538859099424E-2</v>
      </c>
      <c r="H130" s="38">
        <v>5228</v>
      </c>
      <c r="I130" s="36">
        <v>596</v>
      </c>
      <c r="J130" s="37">
        <f t="shared" si="12"/>
        <v>0.11400153022188217</v>
      </c>
      <c r="K130" s="39">
        <f t="shared" si="7"/>
        <v>36186</v>
      </c>
      <c r="L130" s="36">
        <f t="shared" si="15"/>
        <v>1383</v>
      </c>
      <c r="M130" s="37">
        <f t="shared" si="13"/>
        <v>3.8219200795887913E-2</v>
      </c>
      <c r="N130" s="34" t="s">
        <v>136</v>
      </c>
    </row>
    <row r="131" spans="2:14" x14ac:dyDescent="0.15">
      <c r="B131" s="34">
        <v>2010</v>
      </c>
      <c r="C131" s="34">
        <v>10</v>
      </c>
      <c r="D131" s="34">
        <v>31</v>
      </c>
      <c r="E131" s="35">
        <v>30951</v>
      </c>
      <c r="F131" s="36">
        <v>782</v>
      </c>
      <c r="G131" s="37">
        <f t="shared" si="11"/>
        <v>2.5265742625440211E-2</v>
      </c>
      <c r="H131" s="38">
        <v>4876</v>
      </c>
      <c r="I131" s="36">
        <v>545</v>
      </c>
      <c r="J131" s="37">
        <f t="shared" si="12"/>
        <v>0.11177194421657095</v>
      </c>
      <c r="K131" s="39">
        <f t="shared" si="7"/>
        <v>35827</v>
      </c>
      <c r="L131" s="36">
        <f t="shared" si="15"/>
        <v>1327</v>
      </c>
      <c r="M131" s="37">
        <f t="shared" si="13"/>
        <v>3.7039104585926817E-2</v>
      </c>
      <c r="N131" s="34" t="s">
        <v>137</v>
      </c>
    </row>
    <row r="132" spans="2:14" x14ac:dyDescent="0.15">
      <c r="B132" s="34">
        <v>2010</v>
      </c>
      <c r="C132" s="34">
        <v>9</v>
      </c>
      <c r="D132" s="34">
        <v>30</v>
      </c>
      <c r="E132" s="35">
        <v>30861</v>
      </c>
      <c r="F132" s="36">
        <v>779</v>
      </c>
      <c r="G132" s="37">
        <f t="shared" si="11"/>
        <v>2.5242215093483684E-2</v>
      </c>
      <c r="H132" s="38">
        <v>4803</v>
      </c>
      <c r="I132" s="36">
        <v>527</v>
      </c>
      <c r="J132" s="37">
        <f t="shared" si="12"/>
        <v>0.10972308973558192</v>
      </c>
      <c r="K132" s="39">
        <f t="shared" si="7"/>
        <v>35664</v>
      </c>
      <c r="L132" s="36">
        <f t="shared" si="15"/>
        <v>1306</v>
      </c>
      <c r="M132" s="37">
        <f t="shared" si="13"/>
        <v>3.6619560340960075E-2</v>
      </c>
      <c r="N132" s="34" t="s">
        <v>138</v>
      </c>
    </row>
    <row r="133" spans="2:14" x14ac:dyDescent="0.15">
      <c r="B133" s="34">
        <v>2010</v>
      </c>
      <c r="C133" s="34">
        <v>8</v>
      </c>
      <c r="D133" s="34">
        <v>31</v>
      </c>
      <c r="E133" s="35">
        <v>30792</v>
      </c>
      <c r="F133" s="36">
        <v>777</v>
      </c>
      <c r="G133" s="37">
        <f t="shared" si="11"/>
        <v>2.5233826968043646E-2</v>
      </c>
      <c r="H133" s="38">
        <v>4758</v>
      </c>
      <c r="I133" s="36">
        <v>520</v>
      </c>
      <c r="J133" s="37">
        <f t="shared" si="12"/>
        <v>0.10928961748633879</v>
      </c>
      <c r="K133" s="39">
        <f t="shared" si="7"/>
        <v>35550</v>
      </c>
      <c r="L133" s="36">
        <f t="shared" si="15"/>
        <v>1297</v>
      </c>
      <c r="M133" s="37">
        <f t="shared" si="13"/>
        <v>3.6483825597749646E-2</v>
      </c>
      <c r="N133" s="34" t="s">
        <v>139</v>
      </c>
    </row>
    <row r="134" spans="2:14" x14ac:dyDescent="0.15">
      <c r="B134" s="34">
        <v>2010</v>
      </c>
      <c r="C134" s="34">
        <v>7</v>
      </c>
      <c r="D134" s="34">
        <v>31</v>
      </c>
      <c r="E134" s="35">
        <v>30697</v>
      </c>
      <c r="F134" s="36">
        <v>766</v>
      </c>
      <c r="G134" s="37">
        <f t="shared" si="11"/>
        <v>2.495357852558882E-2</v>
      </c>
      <c r="H134" s="38">
        <v>4741</v>
      </c>
      <c r="I134" s="36">
        <v>518</v>
      </c>
      <c r="J134" s="37">
        <f t="shared" si="12"/>
        <v>0.10925964986289813</v>
      </c>
      <c r="K134" s="39">
        <f t="shared" si="7"/>
        <v>35438</v>
      </c>
      <c r="L134" s="36">
        <f t="shared" si="15"/>
        <v>1284</v>
      </c>
      <c r="M134" s="37">
        <f t="shared" si="13"/>
        <v>3.6232293018793382E-2</v>
      </c>
      <c r="N134" s="34" t="s">
        <v>140</v>
      </c>
    </row>
    <row r="135" spans="2:14" x14ac:dyDescent="0.15">
      <c r="B135" s="34">
        <v>2010</v>
      </c>
      <c r="C135" s="34">
        <v>6</v>
      </c>
      <c r="D135" s="34">
        <v>30</v>
      </c>
      <c r="E135" s="35">
        <v>30638</v>
      </c>
      <c r="F135" s="36">
        <v>760</v>
      </c>
      <c r="G135" s="37">
        <f t="shared" si="11"/>
        <v>2.4805796723023694E-2</v>
      </c>
      <c r="H135" s="38">
        <v>4750</v>
      </c>
      <c r="I135" s="36">
        <v>522</v>
      </c>
      <c r="J135" s="37">
        <f t="shared" si="12"/>
        <v>0.10989473684210527</v>
      </c>
      <c r="K135" s="39">
        <f t="shared" si="7"/>
        <v>35388</v>
      </c>
      <c r="L135" s="36">
        <f t="shared" si="15"/>
        <v>1282</v>
      </c>
      <c r="M135" s="37">
        <f t="shared" si="13"/>
        <v>3.6226969594212725E-2</v>
      </c>
      <c r="N135" s="34" t="s">
        <v>141</v>
      </c>
    </row>
    <row r="136" spans="2:14" x14ac:dyDescent="0.15">
      <c r="B136" s="34">
        <v>2010</v>
      </c>
      <c r="C136" s="34">
        <v>5</v>
      </c>
      <c r="D136" s="34">
        <v>31</v>
      </c>
      <c r="E136" s="35">
        <v>30574</v>
      </c>
      <c r="F136" s="36">
        <v>752</v>
      </c>
      <c r="G136" s="37">
        <f t="shared" si="11"/>
        <v>2.45960620134755E-2</v>
      </c>
      <c r="H136" s="38">
        <v>4765</v>
      </c>
      <c r="I136" s="36">
        <v>525</v>
      </c>
      <c r="J136" s="37">
        <f t="shared" si="12"/>
        <v>0.11017838405036726</v>
      </c>
      <c r="K136" s="39">
        <f t="shared" si="7"/>
        <v>35339</v>
      </c>
      <c r="L136" s="36">
        <f t="shared" si="15"/>
        <v>1277</v>
      </c>
      <c r="M136" s="37">
        <f t="shared" si="13"/>
        <v>3.613571408359037E-2</v>
      </c>
      <c r="N136" s="34" t="s">
        <v>142</v>
      </c>
    </row>
    <row r="137" spans="2:14" x14ac:dyDescent="0.15">
      <c r="B137" s="41">
        <v>2010</v>
      </c>
      <c r="C137" s="41">
        <v>4</v>
      </c>
      <c r="D137" s="41">
        <v>30</v>
      </c>
      <c r="E137" s="42">
        <v>30485</v>
      </c>
      <c r="F137" s="43">
        <v>738</v>
      </c>
      <c r="G137" s="64">
        <f t="shared" si="11"/>
        <v>2.4208627193701822E-2</v>
      </c>
      <c r="H137" s="45">
        <v>4767</v>
      </c>
      <c r="I137" s="43">
        <v>525</v>
      </c>
      <c r="J137" s="64">
        <f t="shared" si="12"/>
        <v>0.11013215859030837</v>
      </c>
      <c r="K137" s="46">
        <f t="shared" ref="K137:K156" si="16">E137+H137</f>
        <v>35252</v>
      </c>
      <c r="L137" s="43">
        <f t="shared" si="15"/>
        <v>1263</v>
      </c>
      <c r="M137" s="64">
        <f t="shared" si="13"/>
        <v>3.5827754453648018E-2</v>
      </c>
      <c r="N137" s="41" t="s">
        <v>143</v>
      </c>
    </row>
    <row r="138" spans="2:14" x14ac:dyDescent="0.15">
      <c r="B138" s="47">
        <v>2010</v>
      </c>
      <c r="C138" s="47">
        <v>3</v>
      </c>
      <c r="D138" s="47">
        <v>31</v>
      </c>
      <c r="E138" s="48">
        <v>29695</v>
      </c>
      <c r="F138" s="49">
        <v>679</v>
      </c>
      <c r="G138" s="65">
        <f t="shared" si="11"/>
        <v>2.2865802323623504E-2</v>
      </c>
      <c r="H138" s="51">
        <v>4983</v>
      </c>
      <c r="I138" s="49">
        <v>552</v>
      </c>
      <c r="J138" s="65">
        <f t="shared" si="12"/>
        <v>0.11077664057796509</v>
      </c>
      <c r="K138" s="52">
        <f t="shared" si="16"/>
        <v>34678</v>
      </c>
      <c r="L138" s="49">
        <f t="shared" si="15"/>
        <v>1231</v>
      </c>
      <c r="M138" s="65">
        <f t="shared" si="13"/>
        <v>3.5498010265874617E-2</v>
      </c>
      <c r="N138" s="47" t="s">
        <v>144</v>
      </c>
    </row>
    <row r="139" spans="2:14" x14ac:dyDescent="0.15">
      <c r="B139" s="34">
        <v>2010</v>
      </c>
      <c r="C139" s="34">
        <v>2</v>
      </c>
      <c r="D139" s="34">
        <v>28</v>
      </c>
      <c r="E139" s="35">
        <v>31388</v>
      </c>
      <c r="F139" s="36">
        <v>738</v>
      </c>
      <c r="G139" s="37">
        <f t="shared" si="11"/>
        <v>2.3512170256148848E-2</v>
      </c>
      <c r="H139" s="38">
        <v>6221</v>
      </c>
      <c r="I139" s="36">
        <v>694</v>
      </c>
      <c r="J139" s="37">
        <f t="shared" si="12"/>
        <v>0.11155762739109468</v>
      </c>
      <c r="K139" s="39">
        <f t="shared" si="16"/>
        <v>37609</v>
      </c>
      <c r="L139" s="36">
        <f t="shared" si="15"/>
        <v>1432</v>
      </c>
      <c r="M139" s="37">
        <f t="shared" si="13"/>
        <v>3.8075992448616022E-2</v>
      </c>
      <c r="N139" s="34" t="s">
        <v>145</v>
      </c>
    </row>
    <row r="140" spans="2:14" x14ac:dyDescent="0.15">
      <c r="B140" s="34">
        <v>2010</v>
      </c>
      <c r="C140" s="34">
        <v>1</v>
      </c>
      <c r="D140" s="34">
        <v>31</v>
      </c>
      <c r="E140" s="35">
        <v>31193</v>
      </c>
      <c r="F140" s="36">
        <v>729</v>
      </c>
      <c r="G140" s="37">
        <f t="shared" si="11"/>
        <v>2.3370628025518547E-2</v>
      </c>
      <c r="H140" s="38">
        <v>5906</v>
      </c>
      <c r="I140" s="36">
        <v>667</v>
      </c>
      <c r="J140" s="37">
        <f t="shared" si="12"/>
        <v>0.11293599729089061</v>
      </c>
      <c r="K140" s="39">
        <f t="shared" si="16"/>
        <v>37099</v>
      </c>
      <c r="L140" s="36">
        <f t="shared" si="15"/>
        <v>1396</v>
      </c>
      <c r="M140" s="37">
        <f t="shared" si="13"/>
        <v>3.7629046605029783E-2</v>
      </c>
      <c r="N140" s="34" t="s">
        <v>146</v>
      </c>
    </row>
    <row r="141" spans="2:14" x14ac:dyDescent="0.15">
      <c r="B141" s="34">
        <v>2009</v>
      </c>
      <c r="C141" s="34">
        <v>12</v>
      </c>
      <c r="D141" s="34">
        <v>31</v>
      </c>
      <c r="E141" s="35">
        <v>31109</v>
      </c>
      <c r="F141" s="36">
        <v>723</v>
      </c>
      <c r="G141" s="37">
        <f t="shared" si="11"/>
        <v>2.3240862772831012E-2</v>
      </c>
      <c r="H141" s="38">
        <v>5680</v>
      </c>
      <c r="I141" s="36">
        <v>640</v>
      </c>
      <c r="J141" s="37">
        <f t="shared" si="12"/>
        <v>0.11267605633802817</v>
      </c>
      <c r="K141" s="39">
        <f t="shared" si="16"/>
        <v>36789</v>
      </c>
      <c r="L141" s="36">
        <f t="shared" si="15"/>
        <v>1363</v>
      </c>
      <c r="M141" s="37">
        <f t="shared" si="13"/>
        <v>3.7049117942863356E-2</v>
      </c>
      <c r="N141" s="34" t="s">
        <v>147</v>
      </c>
    </row>
    <row r="142" spans="2:14" x14ac:dyDescent="0.15">
      <c r="B142" s="34">
        <v>2009</v>
      </c>
      <c r="C142" s="34">
        <v>11</v>
      </c>
      <c r="D142" s="34">
        <v>30</v>
      </c>
      <c r="E142" s="35">
        <v>31024</v>
      </c>
      <c r="F142" s="36">
        <v>718</v>
      </c>
      <c r="G142" s="37">
        <f t="shared" si="11"/>
        <v>2.314337287261475E-2</v>
      </c>
      <c r="H142" s="38">
        <v>5321</v>
      </c>
      <c r="I142" s="36">
        <v>598</v>
      </c>
      <c r="J142" s="37">
        <f t="shared" si="12"/>
        <v>0.11238489005825973</v>
      </c>
      <c r="K142" s="39">
        <f t="shared" si="16"/>
        <v>36345</v>
      </c>
      <c r="L142" s="36">
        <f t="shared" si="15"/>
        <v>1316</v>
      </c>
      <c r="M142" s="37">
        <f t="shared" si="13"/>
        <v>3.6208556885403767E-2</v>
      </c>
      <c r="N142" s="34" t="s">
        <v>148</v>
      </c>
    </row>
    <row r="143" spans="2:14" x14ac:dyDescent="0.15">
      <c r="B143" s="34">
        <v>2009</v>
      </c>
      <c r="C143" s="34">
        <v>10</v>
      </c>
      <c r="D143" s="34">
        <v>31</v>
      </c>
      <c r="E143" s="35">
        <v>30959</v>
      </c>
      <c r="F143" s="36">
        <v>719</v>
      </c>
      <c r="G143" s="37">
        <f t="shared" si="11"/>
        <v>2.3224264349623696E-2</v>
      </c>
      <c r="H143" s="38">
        <v>4940</v>
      </c>
      <c r="I143" s="36">
        <v>554</v>
      </c>
      <c r="J143" s="37">
        <f t="shared" si="12"/>
        <v>0.11214574898785425</v>
      </c>
      <c r="K143" s="39">
        <f t="shared" si="16"/>
        <v>35899</v>
      </c>
      <c r="L143" s="36">
        <f t="shared" si="15"/>
        <v>1273</v>
      </c>
      <c r="M143" s="37">
        <f t="shared" si="13"/>
        <v>3.5460597788239227E-2</v>
      </c>
      <c r="N143" s="34" t="s">
        <v>149</v>
      </c>
    </row>
    <row r="144" spans="2:14" x14ac:dyDescent="0.15">
      <c r="B144" s="34">
        <v>2009</v>
      </c>
      <c r="C144" s="34">
        <v>9</v>
      </c>
      <c r="D144" s="34">
        <v>30</v>
      </c>
      <c r="E144" s="35">
        <v>30916</v>
      </c>
      <c r="F144" s="36">
        <v>716</v>
      </c>
      <c r="G144" s="37">
        <f t="shared" si="11"/>
        <v>2.315952904644844E-2</v>
      </c>
      <c r="H144" s="38">
        <v>4876</v>
      </c>
      <c r="I144" s="36">
        <v>543</v>
      </c>
      <c r="J144" s="37">
        <f t="shared" si="12"/>
        <v>0.11136177194421656</v>
      </c>
      <c r="K144" s="39">
        <f t="shared" si="16"/>
        <v>35792</v>
      </c>
      <c r="L144" s="36">
        <f t="shared" si="15"/>
        <v>1259</v>
      </c>
      <c r="M144" s="37">
        <f t="shared" si="13"/>
        <v>3.5175458202950378E-2</v>
      </c>
      <c r="N144" s="34" t="s">
        <v>150</v>
      </c>
    </row>
    <row r="145" spans="2:14" x14ac:dyDescent="0.15">
      <c r="B145" s="34">
        <v>2009</v>
      </c>
      <c r="C145" s="34">
        <v>8</v>
      </c>
      <c r="D145" s="34">
        <v>31</v>
      </c>
      <c r="E145" s="35">
        <v>30858</v>
      </c>
      <c r="F145" s="36">
        <v>717</v>
      </c>
      <c r="G145" s="37">
        <f t="shared" si="11"/>
        <v>2.3235465681508846E-2</v>
      </c>
      <c r="H145" s="38">
        <v>4846</v>
      </c>
      <c r="I145" s="36">
        <v>537</v>
      </c>
      <c r="J145" s="37">
        <f t="shared" si="12"/>
        <v>0.11081304168386298</v>
      </c>
      <c r="K145" s="39">
        <f t="shared" si="16"/>
        <v>35704</v>
      </c>
      <c r="L145" s="36">
        <f t="shared" si="15"/>
        <v>1254</v>
      </c>
      <c r="M145" s="37">
        <f t="shared" si="13"/>
        <v>3.5122115169168723E-2</v>
      </c>
      <c r="N145" s="34" t="s">
        <v>151</v>
      </c>
    </row>
    <row r="146" spans="2:14" x14ac:dyDescent="0.15">
      <c r="B146" s="34">
        <v>2009</v>
      </c>
      <c r="C146" s="34">
        <v>7</v>
      </c>
      <c r="D146" s="34">
        <v>31</v>
      </c>
      <c r="E146" s="35">
        <v>30713</v>
      </c>
      <c r="F146" s="36">
        <v>712</v>
      </c>
      <c r="G146" s="37">
        <f t="shared" si="11"/>
        <v>2.318236577345098E-2</v>
      </c>
      <c r="H146" s="38">
        <v>4822</v>
      </c>
      <c r="I146" s="36">
        <v>526</v>
      </c>
      <c r="J146" s="37">
        <f t="shared" si="12"/>
        <v>0.10908336789713811</v>
      </c>
      <c r="K146" s="39">
        <f t="shared" si="16"/>
        <v>35535</v>
      </c>
      <c r="L146" s="36">
        <f t="shared" si="15"/>
        <v>1238</v>
      </c>
      <c r="M146" s="37">
        <f t="shared" si="13"/>
        <v>3.4838891233994654E-2</v>
      </c>
      <c r="N146" s="34" t="s">
        <v>152</v>
      </c>
    </row>
    <row r="147" spans="2:14" x14ac:dyDescent="0.15">
      <c r="B147" s="34">
        <v>2009</v>
      </c>
      <c r="C147" s="34">
        <v>6</v>
      </c>
      <c r="D147" s="34">
        <v>30</v>
      </c>
      <c r="E147" s="35">
        <v>30684</v>
      </c>
      <c r="F147" s="36">
        <v>702</v>
      </c>
      <c r="G147" s="37">
        <f t="shared" si="11"/>
        <v>2.287837309346891E-2</v>
      </c>
      <c r="H147" s="38">
        <v>4846</v>
      </c>
      <c r="I147" s="36">
        <v>536</v>
      </c>
      <c r="J147" s="37">
        <f t="shared" si="12"/>
        <v>0.11060668592653736</v>
      </c>
      <c r="K147" s="39">
        <f t="shared" si="16"/>
        <v>35530</v>
      </c>
      <c r="L147" s="36">
        <f t="shared" si="15"/>
        <v>1238</v>
      </c>
      <c r="M147" s="37">
        <f t="shared" si="13"/>
        <v>3.484379397692091E-2</v>
      </c>
      <c r="N147" s="34" t="s">
        <v>153</v>
      </c>
    </row>
    <row r="148" spans="2:14" x14ac:dyDescent="0.15">
      <c r="B148" s="68">
        <v>2009</v>
      </c>
      <c r="C148" s="68">
        <v>5</v>
      </c>
      <c r="D148" s="68">
        <v>31</v>
      </c>
      <c r="E148" s="69">
        <v>30606</v>
      </c>
      <c r="F148" s="70">
        <v>704</v>
      </c>
      <c r="G148" s="71">
        <f t="shared" si="11"/>
        <v>2.3002025746585636E-2</v>
      </c>
      <c r="H148" s="72">
        <v>4824</v>
      </c>
      <c r="I148" s="70">
        <v>536</v>
      </c>
      <c r="J148" s="71">
        <f t="shared" si="12"/>
        <v>0.1111111111111111</v>
      </c>
      <c r="K148" s="73">
        <f t="shared" si="16"/>
        <v>35430</v>
      </c>
      <c r="L148" s="70">
        <f t="shared" si="15"/>
        <v>1240</v>
      </c>
      <c r="M148" s="71">
        <f t="shared" si="13"/>
        <v>3.4998588766581989E-2</v>
      </c>
      <c r="N148" s="68" t="s">
        <v>154</v>
      </c>
    </row>
    <row r="149" spans="2:14" x14ac:dyDescent="0.15">
      <c r="B149" s="74">
        <v>2009</v>
      </c>
      <c r="C149" s="74">
        <v>4</v>
      </c>
      <c r="D149" s="74">
        <v>30</v>
      </c>
      <c r="E149" s="75">
        <v>30554</v>
      </c>
      <c r="F149" s="76">
        <v>691</v>
      </c>
      <c r="G149" s="77">
        <f t="shared" si="11"/>
        <v>2.2615696799109773E-2</v>
      </c>
      <c r="H149" s="78">
        <v>4808</v>
      </c>
      <c r="I149" s="76">
        <v>545</v>
      </c>
      <c r="J149" s="77">
        <f t="shared" si="12"/>
        <v>0.11335274542429284</v>
      </c>
      <c r="K149" s="79">
        <f t="shared" si="16"/>
        <v>35362</v>
      </c>
      <c r="L149" s="76">
        <f t="shared" si="15"/>
        <v>1236</v>
      </c>
      <c r="M149" s="77">
        <f t="shared" si="13"/>
        <v>3.4952774164357221E-2</v>
      </c>
      <c r="N149" s="74" t="s">
        <v>155</v>
      </c>
    </row>
    <row r="150" spans="2:14" x14ac:dyDescent="0.15">
      <c r="B150" s="74">
        <v>2008</v>
      </c>
      <c r="C150" s="74">
        <v>12</v>
      </c>
      <c r="D150" s="74">
        <v>31</v>
      </c>
      <c r="E150" s="75">
        <v>31435</v>
      </c>
      <c r="F150" s="76">
        <v>670</v>
      </c>
      <c r="G150" s="77">
        <f t="shared" si="11"/>
        <v>2.1313822172737393E-2</v>
      </c>
      <c r="H150" s="78">
        <v>6308</v>
      </c>
      <c r="I150" s="76">
        <v>701</v>
      </c>
      <c r="J150" s="77">
        <f t="shared" si="12"/>
        <v>0.1111287254280279</v>
      </c>
      <c r="K150" s="79">
        <f t="shared" si="16"/>
        <v>37743</v>
      </c>
      <c r="L150" s="76">
        <f t="shared" si="15"/>
        <v>1371</v>
      </c>
      <c r="M150" s="77">
        <f t="shared" si="13"/>
        <v>3.6324616485176056E-2</v>
      </c>
      <c r="N150" s="74" t="s">
        <v>156</v>
      </c>
    </row>
    <row r="151" spans="2:14" x14ac:dyDescent="0.15">
      <c r="B151" s="80">
        <v>2008</v>
      </c>
      <c r="C151" s="80">
        <v>3</v>
      </c>
      <c r="D151" s="80">
        <v>31</v>
      </c>
      <c r="E151" s="81">
        <v>29782</v>
      </c>
      <c r="F151" s="82">
        <v>628</v>
      </c>
      <c r="G151" s="83">
        <f t="shared" si="11"/>
        <v>2.1086562353099188E-2</v>
      </c>
      <c r="H151" s="84">
        <v>5699</v>
      </c>
      <c r="I151" s="82">
        <v>680</v>
      </c>
      <c r="J151" s="83">
        <f t="shared" si="12"/>
        <v>0.11931917880329883</v>
      </c>
      <c r="K151" s="85">
        <f t="shared" si="16"/>
        <v>35481</v>
      </c>
      <c r="L151" s="82">
        <f t="shared" si="15"/>
        <v>1308</v>
      </c>
      <c r="M151" s="83">
        <f t="shared" si="13"/>
        <v>3.6864800879343872E-2</v>
      </c>
      <c r="N151" s="80" t="s">
        <v>157</v>
      </c>
    </row>
    <row r="152" spans="2:14" x14ac:dyDescent="0.15">
      <c r="B152" s="74">
        <v>2007</v>
      </c>
      <c r="C152" s="74">
        <v>12</v>
      </c>
      <c r="D152" s="74">
        <v>31</v>
      </c>
      <c r="E152" s="75">
        <v>31384</v>
      </c>
      <c r="F152" s="76">
        <v>591</v>
      </c>
      <c r="G152" s="77">
        <f t="shared" si="11"/>
        <v>1.8831251593168494E-2</v>
      </c>
      <c r="H152" s="78">
        <v>5854</v>
      </c>
      <c r="I152" s="76">
        <v>598</v>
      </c>
      <c r="J152" s="77">
        <f t="shared" si="12"/>
        <v>0.10215237444482406</v>
      </c>
      <c r="K152" s="79">
        <f t="shared" si="16"/>
        <v>37238</v>
      </c>
      <c r="L152" s="76">
        <f t="shared" si="15"/>
        <v>1189</v>
      </c>
      <c r="M152" s="77">
        <f t="shared" si="13"/>
        <v>3.1929749180944197E-2</v>
      </c>
      <c r="N152" s="74" t="s">
        <v>156</v>
      </c>
    </row>
    <row r="153" spans="2:14" x14ac:dyDescent="0.15">
      <c r="B153" s="80">
        <v>2007</v>
      </c>
      <c r="C153" s="80">
        <v>3</v>
      </c>
      <c r="D153" s="80">
        <v>31</v>
      </c>
      <c r="E153" s="81">
        <v>30319</v>
      </c>
      <c r="F153" s="82">
        <v>549</v>
      </c>
      <c r="G153" s="83">
        <f t="shared" ref="G153:G160" si="17">F153/E153</f>
        <v>1.8107457369966027E-2</v>
      </c>
      <c r="H153" s="84">
        <v>5497</v>
      </c>
      <c r="I153" s="82">
        <v>363</v>
      </c>
      <c r="J153" s="83">
        <f t="shared" ref="J153:J160" si="18">I153/H153</f>
        <v>6.6036019647080224E-2</v>
      </c>
      <c r="K153" s="85">
        <f t="shared" si="16"/>
        <v>35816</v>
      </c>
      <c r="L153" s="82">
        <f t="shared" si="15"/>
        <v>912</v>
      </c>
      <c r="M153" s="83">
        <f t="shared" ref="M153:M160" si="19">L153/K153</f>
        <v>2.5463480008934555E-2</v>
      </c>
      <c r="N153" s="80" t="s">
        <v>157</v>
      </c>
    </row>
    <row r="154" spans="2:14" x14ac:dyDescent="0.15">
      <c r="B154" s="74">
        <v>2006</v>
      </c>
      <c r="C154" s="74">
        <v>12</v>
      </c>
      <c r="D154" s="74">
        <v>31</v>
      </c>
      <c r="E154" s="75">
        <v>32144</v>
      </c>
      <c r="F154" s="76">
        <v>573</v>
      </c>
      <c r="G154" s="77">
        <f t="shared" si="17"/>
        <v>1.7826032852165257E-2</v>
      </c>
      <c r="H154" s="78">
        <v>5987</v>
      </c>
      <c r="I154" s="76">
        <v>608</v>
      </c>
      <c r="J154" s="77">
        <f t="shared" si="18"/>
        <v>0.10155336562552196</v>
      </c>
      <c r="K154" s="79">
        <f t="shared" si="16"/>
        <v>38131</v>
      </c>
      <c r="L154" s="76">
        <f t="shared" si="15"/>
        <v>1181</v>
      </c>
      <c r="M154" s="77">
        <f t="shared" si="19"/>
        <v>3.0972174870839999E-2</v>
      </c>
      <c r="N154" s="74" t="s">
        <v>156</v>
      </c>
    </row>
    <row r="155" spans="2:14" x14ac:dyDescent="0.15">
      <c r="B155" s="80">
        <v>2006</v>
      </c>
      <c r="C155" s="80">
        <v>3</v>
      </c>
      <c r="D155" s="80">
        <v>31</v>
      </c>
      <c r="E155" s="81">
        <v>31260</v>
      </c>
      <c r="F155" s="82">
        <v>474</v>
      </c>
      <c r="G155" s="83">
        <f t="shared" si="17"/>
        <v>1.5163147792706335E-2</v>
      </c>
      <c r="H155" s="84">
        <v>5071</v>
      </c>
      <c r="I155" s="82">
        <v>463</v>
      </c>
      <c r="J155" s="83">
        <f t="shared" si="18"/>
        <v>9.1303490435811471E-2</v>
      </c>
      <c r="K155" s="85">
        <f t="shared" si="16"/>
        <v>36331</v>
      </c>
      <c r="L155" s="82">
        <f t="shared" si="15"/>
        <v>937</v>
      </c>
      <c r="M155" s="83">
        <f t="shared" si="19"/>
        <v>2.5790647105777435E-2</v>
      </c>
      <c r="N155" s="80" t="s">
        <v>157</v>
      </c>
    </row>
    <row r="156" spans="2:14" x14ac:dyDescent="0.15">
      <c r="B156" s="74">
        <v>2005</v>
      </c>
      <c r="C156" s="74">
        <v>12</v>
      </c>
      <c r="D156" s="74">
        <v>31</v>
      </c>
      <c r="E156" s="75">
        <v>32961</v>
      </c>
      <c r="F156" s="76">
        <v>549</v>
      </c>
      <c r="G156" s="77">
        <f t="shared" si="17"/>
        <v>1.6656048056794392E-2</v>
      </c>
      <c r="H156" s="78">
        <v>5592</v>
      </c>
      <c r="I156" s="76">
        <v>575</v>
      </c>
      <c r="J156" s="77">
        <f t="shared" si="18"/>
        <v>0.10282546494992847</v>
      </c>
      <c r="K156" s="79">
        <f t="shared" si="16"/>
        <v>38553</v>
      </c>
      <c r="L156" s="76">
        <f t="shared" si="15"/>
        <v>1124</v>
      </c>
      <c r="M156" s="77">
        <f t="shared" si="19"/>
        <v>2.9154670194278007E-2</v>
      </c>
      <c r="N156" s="74" t="s">
        <v>156</v>
      </c>
    </row>
    <row r="157" spans="2:14" x14ac:dyDescent="0.15">
      <c r="B157" s="80">
        <v>2005</v>
      </c>
      <c r="C157" s="80">
        <v>3</v>
      </c>
      <c r="D157" s="80">
        <v>31</v>
      </c>
      <c r="E157" s="81"/>
      <c r="F157" s="82"/>
      <c r="G157" s="86" t="e">
        <f t="shared" si="17"/>
        <v>#DIV/0!</v>
      </c>
      <c r="H157" s="84"/>
      <c r="I157" s="82"/>
      <c r="J157" s="86" t="e">
        <f t="shared" si="18"/>
        <v>#DIV/0!</v>
      </c>
      <c r="K157" s="85"/>
      <c r="L157" s="82"/>
      <c r="M157" s="86" t="e">
        <f t="shared" si="19"/>
        <v>#DIV/0!</v>
      </c>
      <c r="N157" s="80" t="s">
        <v>158</v>
      </c>
    </row>
    <row r="158" spans="2:14" x14ac:dyDescent="0.15">
      <c r="B158" s="74">
        <v>2004</v>
      </c>
      <c r="C158" s="74">
        <v>12</v>
      </c>
      <c r="D158" s="74">
        <v>31</v>
      </c>
      <c r="E158" s="75">
        <v>33887</v>
      </c>
      <c r="F158" s="76">
        <v>507</v>
      </c>
      <c r="G158" s="77">
        <f t="shared" si="17"/>
        <v>1.4961489656800542E-2</v>
      </c>
      <c r="H158" s="78">
        <v>6148</v>
      </c>
      <c r="I158" s="76">
        <v>487</v>
      </c>
      <c r="J158" s="77">
        <f t="shared" si="18"/>
        <v>7.9212752114508789E-2</v>
      </c>
      <c r="K158" s="79">
        <f>E158+H158</f>
        <v>40035</v>
      </c>
      <c r="L158" s="76">
        <f>SUM(F158,I158)</f>
        <v>994</v>
      </c>
      <c r="M158" s="77">
        <f t="shared" si="19"/>
        <v>2.4828275259148245E-2</v>
      </c>
      <c r="N158" s="74" t="s">
        <v>156</v>
      </c>
    </row>
    <row r="159" spans="2:14" x14ac:dyDescent="0.15">
      <c r="B159" s="74">
        <v>2004</v>
      </c>
      <c r="C159" s="74">
        <v>4</v>
      </c>
      <c r="D159" s="74">
        <v>30</v>
      </c>
      <c r="E159" s="75">
        <v>30761</v>
      </c>
      <c r="F159" s="76">
        <v>520</v>
      </c>
      <c r="G159" s="77">
        <f t="shared" si="17"/>
        <v>1.6904521959624198E-2</v>
      </c>
      <c r="H159" s="78">
        <v>5473</v>
      </c>
      <c r="I159" s="76">
        <v>502</v>
      </c>
      <c r="J159" s="77">
        <f t="shared" si="18"/>
        <v>9.1723003837018091E-2</v>
      </c>
      <c r="K159" s="79">
        <f>E159+H159</f>
        <v>36234</v>
      </c>
      <c r="L159" s="76">
        <f>SUM(F159,I159)</f>
        <v>1022</v>
      </c>
      <c r="M159" s="77">
        <f t="shared" si="19"/>
        <v>2.820555279571673E-2</v>
      </c>
      <c r="N159" s="74" t="s">
        <v>157</v>
      </c>
    </row>
    <row r="160" spans="2:14" x14ac:dyDescent="0.15">
      <c r="B160" s="74">
        <v>1998</v>
      </c>
      <c r="C160" s="74">
        <v>1</v>
      </c>
      <c r="D160" s="74">
        <v>31</v>
      </c>
      <c r="E160" s="75">
        <v>33473</v>
      </c>
      <c r="F160" s="76">
        <v>325</v>
      </c>
      <c r="G160" s="77">
        <f t="shared" si="17"/>
        <v>9.709317957756999E-3</v>
      </c>
      <c r="H160" s="78">
        <v>6127</v>
      </c>
      <c r="I160" s="76">
        <v>327</v>
      </c>
      <c r="J160" s="77">
        <f t="shared" si="18"/>
        <v>5.3370328056144931E-2</v>
      </c>
      <c r="K160" s="79">
        <f>E160+H160</f>
        <v>39600</v>
      </c>
      <c r="L160" s="76">
        <f>SUM(F160,I160)</f>
        <v>652</v>
      </c>
      <c r="M160" s="77">
        <f t="shared" si="19"/>
        <v>1.6464646464646463E-2</v>
      </c>
      <c r="N160" s="74" t="s">
        <v>159</v>
      </c>
    </row>
    <row r="162" spans="3:5" x14ac:dyDescent="0.15">
      <c r="C162" s="87" t="s">
        <v>160</v>
      </c>
      <c r="D162" s="88" t="s">
        <v>161</v>
      </c>
    </row>
    <row r="163" spans="3:5" x14ac:dyDescent="0.15">
      <c r="C163" s="87" t="s">
        <v>160</v>
      </c>
      <c r="D163" s="88" t="s">
        <v>162</v>
      </c>
    </row>
    <row r="164" spans="3:5" x14ac:dyDescent="0.15">
      <c r="C164" s="87" t="s">
        <v>160</v>
      </c>
      <c r="D164" s="88" t="s">
        <v>163</v>
      </c>
      <c r="E164" s="89"/>
    </row>
    <row r="165" spans="3:5" x14ac:dyDescent="0.15">
      <c r="C165" s="87" t="s">
        <v>160</v>
      </c>
      <c r="D165" s="88" t="s">
        <v>164</v>
      </c>
    </row>
    <row r="167" spans="3:5" x14ac:dyDescent="0.15">
      <c r="C167" s="102" t="s">
        <v>183</v>
      </c>
    </row>
  </sheetData>
  <mergeCells count="11">
    <mergeCell ref="L6:M6"/>
    <mergeCell ref="B2:N2"/>
    <mergeCell ref="B5:B6"/>
    <mergeCell ref="C5:C6"/>
    <mergeCell ref="D5:D6"/>
    <mergeCell ref="E5:G5"/>
    <mergeCell ref="H5:J5"/>
    <mergeCell ref="K5:M5"/>
    <mergeCell ref="N5:N6"/>
    <mergeCell ref="F6:G6"/>
    <mergeCell ref="I6:J6"/>
  </mergeCells>
  <phoneticPr fontId="3"/>
  <pageMargins left="0.36000000000000004" right="0.37" top="0.98" bottom="0.98" header="0.30000000000000004" footer="0.30000000000000004"/>
  <pageSetup paperSize="9" fitToHeight="2" orientation="portrait" horizontalDpi="4294967292" verticalDpi="4294967292"/>
  <headerFooter>
    <oddHeader>&amp;R&amp;"ＭＳ Ｐゴシック,標準"&amp;K000000&amp;D</oddHeader>
    <oddFooter>&amp;C&amp;"Arial,標準"&amp;10&amp;K000000&amp;P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README</vt:lpstr>
      <vt:lpstr>年次</vt:lpstr>
      <vt:lpstr>生年齢別構成</vt:lpstr>
      <vt:lpstr>月次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Microsoft Office ユーザー</cp:lastModifiedBy>
  <dcterms:created xsi:type="dcterms:W3CDTF">2015-08-28T06:02:58Z</dcterms:created>
  <dcterms:modified xsi:type="dcterms:W3CDTF">2018-01-14T23:07:26Z</dcterms:modified>
</cp:coreProperties>
</file>