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briefcase\docs\Dropbox\do1406_水理実験指導書\椿\"/>
    </mc:Choice>
  </mc:AlternateContent>
  <bookViews>
    <workbookView xWindow="0" yWindow="0" windowWidth="21570" windowHeight="6945" activeTab="1"/>
  </bookViews>
  <sheets>
    <sheet name="サンプルデータ入り" sheetId="2" r:id="rId1"/>
    <sheet name="空シート" sheetId="4" r:id="rId2"/>
  </sheets>
  <definedNames>
    <definedName name="_xlnm.Print_Area" localSheetId="0">サンプルデータ入り!$A$1:$X$44</definedName>
    <definedName name="_xlnm.Print_Area" localSheetId="1">空シート!$A$1:$X$44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W18" i="2"/>
  <c r="U18" i="2"/>
  <c r="S18" i="2"/>
  <c r="Q18" i="2"/>
  <c r="O18" i="2"/>
  <c r="M18" i="2"/>
  <c r="K18" i="2"/>
  <c r="I18" i="2"/>
  <c r="G16" i="2"/>
  <c r="P5" i="2" l="1"/>
  <c r="Q10" i="2" s="1"/>
  <c r="X47" i="4"/>
  <c r="X46" i="4"/>
  <c r="W16" i="2"/>
  <c r="W15" i="2"/>
  <c r="X47" i="2"/>
  <c r="X46" i="2"/>
  <c r="K15" i="2"/>
  <c r="M15" i="2"/>
  <c r="O15" i="2"/>
  <c r="Q15" i="2"/>
  <c r="S15" i="2"/>
  <c r="U15" i="2"/>
  <c r="K16" i="2"/>
  <c r="M16" i="2"/>
  <c r="O16" i="2"/>
  <c r="Q16" i="2"/>
  <c r="S16" i="2"/>
  <c r="U16" i="2"/>
  <c r="I15" i="2"/>
  <c r="I16" i="2"/>
  <c r="G15" i="2"/>
  <c r="Q19" i="2" l="1"/>
  <c r="Q20" i="2" s="1"/>
  <c r="Q21" i="2" s="1"/>
  <c r="Q14" i="2"/>
  <c r="Q11" i="2"/>
  <c r="I10" i="2"/>
  <c r="I19" i="2" s="1"/>
  <c r="I20" i="2" s="1"/>
  <c r="I21" i="2" s="1"/>
  <c r="O10" i="2"/>
  <c r="O19" i="2" s="1"/>
  <c r="O20" i="2" s="1"/>
  <c r="O21" i="2" s="1"/>
  <c r="K10" i="2"/>
  <c r="K19" i="2" s="1"/>
  <c r="K20" i="2" s="1"/>
  <c r="K21" i="2" s="1"/>
  <c r="W10" i="2"/>
  <c r="W19" i="2" s="1"/>
  <c r="W20" i="2" s="1"/>
  <c r="W21" i="2" s="1"/>
  <c r="M10" i="2"/>
  <c r="M19" i="2" s="1"/>
  <c r="M20" i="2" s="1"/>
  <c r="M21" i="2" s="1"/>
  <c r="S10" i="2"/>
  <c r="G10" i="2"/>
  <c r="U10" i="2"/>
  <c r="O14" i="2" l="1"/>
  <c r="O11" i="2"/>
  <c r="M14" i="2"/>
  <c r="M11" i="2"/>
  <c r="W14" i="2"/>
  <c r="W11" i="2"/>
  <c r="U19" i="2"/>
  <c r="U20" i="2" s="1"/>
  <c r="U21" i="2" s="1"/>
  <c r="U14" i="2"/>
  <c r="U11" i="2"/>
  <c r="K14" i="2"/>
  <c r="K11" i="2"/>
  <c r="I14" i="2"/>
  <c r="I11" i="2"/>
  <c r="G14" i="2"/>
  <c r="G11" i="2"/>
  <c r="G19" i="2"/>
  <c r="G20" i="2" s="1"/>
  <c r="G21" i="2" s="1"/>
  <c r="S14" i="2"/>
  <c r="S11" i="2"/>
  <c r="S19" i="2"/>
  <c r="S20" i="2" s="1"/>
  <c r="S21" i="2" s="1"/>
</calcChain>
</file>

<file path=xl/sharedStrings.xml><?xml version="1.0" encoding="utf-8"?>
<sst xmlns="http://schemas.openxmlformats.org/spreadsheetml/2006/main" count="121" uniqueCount="59">
  <si>
    <t>(cm)</t>
    <phoneticPr fontId="2"/>
  </si>
  <si>
    <t>Moody図</t>
    <rPh sb="5" eb="6">
      <t>ズ</t>
    </rPh>
    <phoneticPr fontId="2"/>
  </si>
  <si>
    <t>層流の線</t>
    <rPh sb="0" eb="2">
      <t>ソウリュウ</t>
    </rPh>
    <rPh sb="3" eb="4">
      <t>セン</t>
    </rPh>
    <phoneticPr fontId="2"/>
  </si>
  <si>
    <r>
      <rPr>
        <sz val="14"/>
        <rFont val="ＪＳＰ明朝"/>
        <family val="1"/>
        <charset val="128"/>
      </rPr>
      <t>管水路の摩擦損失</t>
    </r>
    <rPh sb="0" eb="1">
      <t>カン</t>
    </rPh>
    <rPh sb="1" eb="3">
      <t>スイロ</t>
    </rPh>
    <rPh sb="4" eb="6">
      <t>マサツ</t>
    </rPh>
    <rPh sb="6" eb="8">
      <t>ソンシツ</t>
    </rPh>
    <phoneticPr fontId="2"/>
  </si>
  <si>
    <r>
      <rPr>
        <sz val="10"/>
        <rFont val="ＪＳＰ明朝"/>
        <family val="1"/>
        <charset val="128"/>
      </rPr>
      <t>平成</t>
    </r>
    <rPh sb="0" eb="2">
      <t>ヘイセイ</t>
    </rPh>
    <phoneticPr fontId="2"/>
  </si>
  <si>
    <r>
      <rPr>
        <sz val="10"/>
        <rFont val="ＪＳＰ明朝"/>
        <family val="1"/>
        <charset val="128"/>
      </rPr>
      <t>年</t>
    </r>
    <rPh sb="0" eb="1">
      <t>ネン</t>
    </rPh>
    <phoneticPr fontId="2"/>
  </si>
  <si>
    <r>
      <rPr>
        <sz val="10"/>
        <rFont val="ＪＳＰ明朝"/>
        <family val="1"/>
        <charset val="128"/>
      </rPr>
      <t>月</t>
    </r>
    <rPh sb="0" eb="1">
      <t>ガツ</t>
    </rPh>
    <phoneticPr fontId="2"/>
  </si>
  <si>
    <r>
      <rPr>
        <sz val="10"/>
        <rFont val="ＪＳＰ明朝"/>
        <family val="1"/>
        <charset val="128"/>
      </rPr>
      <t>日</t>
    </r>
    <rPh sb="0" eb="1">
      <t>ニチ</t>
    </rPh>
    <phoneticPr fontId="2"/>
  </si>
  <si>
    <r>
      <rPr>
        <sz val="12"/>
        <rFont val="ＪＳＰ明朝"/>
        <family val="1"/>
        <charset val="128"/>
      </rPr>
      <t>℃</t>
    </r>
    <phoneticPr fontId="2"/>
  </si>
  <si>
    <r>
      <rPr>
        <sz val="12"/>
        <rFont val="ＪＳＰ明朝"/>
        <family val="1"/>
        <charset val="128"/>
      </rPr>
      <t>℃</t>
    </r>
    <phoneticPr fontId="2"/>
  </si>
  <si>
    <r>
      <rPr>
        <sz val="10"/>
        <rFont val="ＪＳＰ明朝"/>
        <family val="1"/>
        <charset val="128"/>
      </rPr>
      <t>学年</t>
    </r>
    <rPh sb="0" eb="2">
      <t>ガクネン</t>
    </rPh>
    <phoneticPr fontId="2"/>
  </si>
  <si>
    <r>
      <rPr>
        <sz val="10"/>
        <rFont val="ＪＳＰ明朝"/>
        <family val="1"/>
        <charset val="128"/>
      </rPr>
      <t>組</t>
    </r>
    <rPh sb="0" eb="1">
      <t>クミ</t>
    </rPh>
    <phoneticPr fontId="2"/>
  </si>
  <si>
    <r>
      <rPr>
        <sz val="10"/>
        <rFont val="ＪＳＰ明朝"/>
        <family val="1"/>
        <charset val="128"/>
      </rPr>
      <t>班</t>
    </r>
    <rPh sb="0" eb="1">
      <t>ハン</t>
    </rPh>
    <phoneticPr fontId="2"/>
  </si>
  <si>
    <r>
      <rPr>
        <sz val="11"/>
        <rFont val="ＪＳＰ明朝"/>
        <family val="1"/>
        <charset val="128"/>
      </rPr>
      <t>管内径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D</t>
    </r>
    <r>
      <rPr>
        <sz val="11"/>
        <rFont val="Times New Roman"/>
        <family val="1"/>
      </rPr>
      <t>=</t>
    </r>
    <rPh sb="0" eb="1">
      <t>カン</t>
    </rPh>
    <rPh sb="1" eb="3">
      <t>ナイケイ</t>
    </rPh>
    <phoneticPr fontId="2"/>
  </si>
  <si>
    <r>
      <rPr>
        <sz val="11"/>
        <rFont val="ＪＳＰ明朝"/>
        <family val="1"/>
        <charset val="128"/>
      </rPr>
      <t>断面積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</t>
    </r>
    <rPh sb="0" eb="3">
      <t>ダンメンセキ</t>
    </rPh>
    <phoneticPr fontId="2"/>
  </si>
  <si>
    <r>
      <t>(cm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2"/>
  </si>
  <si>
    <r>
      <rPr>
        <sz val="11"/>
        <rFont val="ＪＳＰ明朝"/>
        <family val="1"/>
        <charset val="128"/>
      </rPr>
      <t>マノメーター取付間管長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L</t>
    </r>
    <r>
      <rPr>
        <sz val="11"/>
        <rFont val="Times New Roman"/>
        <family val="1"/>
      </rPr>
      <t>=</t>
    </r>
    <rPh sb="6" eb="8">
      <t>トリツケ</t>
    </rPh>
    <rPh sb="8" eb="9">
      <t>カン</t>
    </rPh>
    <rPh sb="9" eb="11">
      <t>カンチョウ</t>
    </rPh>
    <phoneticPr fontId="2"/>
  </si>
  <si>
    <r>
      <rPr>
        <sz val="10"/>
        <rFont val="ＪＳＰ明朝"/>
        <family val="1"/>
        <charset val="128"/>
      </rPr>
      <t>流量測定用欄</t>
    </r>
    <rPh sb="0" eb="2">
      <t>リュウリョウ</t>
    </rPh>
    <rPh sb="2" eb="5">
      <t>ソクテイヨウ</t>
    </rPh>
    <rPh sb="5" eb="6">
      <t>ラン</t>
    </rPh>
    <phoneticPr fontId="2"/>
  </si>
  <si>
    <r>
      <rPr>
        <sz val="10"/>
        <rFont val="ＪＳＰ明朝"/>
        <family val="1"/>
        <charset val="128"/>
      </rPr>
      <t>①</t>
    </r>
    <phoneticPr fontId="2"/>
  </si>
  <si>
    <r>
      <rPr>
        <sz val="10"/>
        <rFont val="ＪＳＰ明朝"/>
        <family val="1"/>
        <charset val="128"/>
      </rPr>
      <t>流量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(cm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  <rPh sb="0" eb="2">
      <t>リュウリョウ</t>
    </rPh>
    <phoneticPr fontId="2"/>
  </si>
  <si>
    <r>
      <rPr>
        <sz val="10"/>
        <rFont val="ＪＳＰ明朝"/>
        <family val="1"/>
        <charset val="128"/>
      </rPr>
      <t>②</t>
    </r>
    <phoneticPr fontId="2"/>
  </si>
  <si>
    <r>
      <rPr>
        <sz val="10"/>
        <rFont val="ＪＳＰ明朝"/>
        <family val="1"/>
        <charset val="128"/>
      </rPr>
      <t>平均流速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v=Q/A</t>
    </r>
    <r>
      <rPr>
        <sz val="10"/>
        <rFont val="Times New Roman"/>
        <family val="1"/>
      </rPr>
      <t xml:space="preserve"> (cm/s)</t>
    </r>
    <rPh sb="0" eb="2">
      <t>ヘイキン</t>
    </rPh>
    <rPh sb="2" eb="4">
      <t>リュウソク</t>
    </rPh>
    <phoneticPr fontId="2"/>
  </si>
  <si>
    <r>
      <rPr>
        <sz val="10"/>
        <rFont val="ＪＳＰ明朝"/>
        <family val="1"/>
        <charset val="128"/>
      </rPr>
      <t>③</t>
    </r>
    <phoneticPr fontId="2"/>
  </si>
  <si>
    <r>
      <rPr>
        <sz val="10"/>
        <rFont val="ＪＳＰ明朝"/>
        <family val="1"/>
        <charset val="128"/>
      </rPr>
      <t>④</t>
    </r>
    <phoneticPr fontId="2"/>
  </si>
  <si>
    <r>
      <rPr>
        <sz val="10"/>
        <rFont val="ＪＳＰ明朝"/>
        <family val="1"/>
        <charset val="128"/>
      </rPr>
      <t>水温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</t>
    </r>
    <r>
      <rPr>
        <sz val="10"/>
        <rFont val="ＪＳＰ明朝"/>
        <family val="1"/>
        <charset val="128"/>
      </rPr>
      <t>℃</t>
    </r>
    <r>
      <rPr>
        <sz val="10"/>
        <rFont val="Times New Roman"/>
        <family val="1"/>
      </rPr>
      <t>)</t>
    </r>
    <rPh sb="0" eb="2">
      <t>スイオン</t>
    </rPh>
    <phoneticPr fontId="2"/>
  </si>
  <si>
    <r>
      <rPr>
        <sz val="10"/>
        <rFont val="ＪＳＰ明朝"/>
        <family val="1"/>
        <charset val="128"/>
      </rPr>
      <t>⑤</t>
    </r>
    <phoneticPr fontId="2"/>
  </si>
  <si>
    <r>
      <rPr>
        <sz val="10"/>
        <rFont val="ＪＳＰ明朝"/>
        <family val="1"/>
        <charset val="128"/>
      </rPr>
      <t>水の動粘性係数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ν</t>
    </r>
    <r>
      <rPr>
        <sz val="10"/>
        <rFont val="Times New Roman"/>
        <family val="1"/>
      </rPr>
      <t>(cm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/s)</t>
    </r>
    <rPh sb="0" eb="1">
      <t>ミズ</t>
    </rPh>
    <rPh sb="2" eb="3">
      <t>ドウ</t>
    </rPh>
    <rPh sb="3" eb="5">
      <t>ネンセイ</t>
    </rPh>
    <rPh sb="5" eb="7">
      <t>ケイスウ</t>
    </rPh>
    <phoneticPr fontId="2"/>
  </si>
  <si>
    <r>
      <rPr>
        <sz val="10"/>
        <rFont val="ＪＳＰ明朝"/>
        <family val="1"/>
        <charset val="128"/>
      </rPr>
      <t>⑥</t>
    </r>
    <phoneticPr fontId="2"/>
  </si>
  <si>
    <r>
      <rPr>
        <sz val="10"/>
        <rFont val="ＪＳＰ明朝"/>
        <family val="1"/>
        <charset val="128"/>
      </rPr>
      <t>レイノルズ数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e</t>
    </r>
    <rPh sb="5" eb="6">
      <t>スウ</t>
    </rPh>
    <phoneticPr fontId="2"/>
  </si>
  <si>
    <r>
      <rPr>
        <sz val="10"/>
        <rFont val="ＪＳＰ明朝"/>
        <family val="1"/>
        <charset val="128"/>
      </rPr>
      <t>⑦</t>
    </r>
    <phoneticPr fontId="2"/>
  </si>
  <si>
    <r>
      <rPr>
        <sz val="10"/>
        <rFont val="ＪＳＰ明朝"/>
        <family val="1"/>
        <charset val="128"/>
      </rPr>
      <t>マノメーター読み</t>
    </r>
    <rPh sb="6" eb="7">
      <t>ヨ</t>
    </rPh>
    <phoneticPr fontId="2"/>
  </si>
  <si>
    <r>
      <rPr>
        <i/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(cm)</t>
    </r>
    <phoneticPr fontId="2"/>
  </si>
  <si>
    <r>
      <rPr>
        <sz val="10"/>
        <rFont val="ＪＳＰ明朝"/>
        <family val="1"/>
        <charset val="128"/>
      </rPr>
      <t>⑧</t>
    </r>
    <phoneticPr fontId="2"/>
  </si>
  <si>
    <r>
      <rPr>
        <i/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(cm)</t>
    </r>
    <phoneticPr fontId="2"/>
  </si>
  <si>
    <r>
      <rPr>
        <sz val="10"/>
        <rFont val="ＪＳＰ明朝"/>
        <family val="1"/>
        <charset val="128"/>
      </rPr>
      <t>⑨</t>
    </r>
    <phoneticPr fontId="2"/>
  </si>
  <si>
    <r>
      <rPr>
        <sz val="10"/>
        <rFont val="ＪＳＰ明朝"/>
        <family val="1"/>
        <charset val="128"/>
      </rPr>
      <t>⑩</t>
    </r>
    <phoneticPr fontId="2"/>
  </si>
  <si>
    <r>
      <rPr>
        <sz val="10"/>
        <rFont val="ＪＳＰ明朝"/>
        <family val="1"/>
        <charset val="128"/>
      </rPr>
      <t>摩擦損失水頭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h</t>
    </r>
    <r>
      <rPr>
        <i/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(cm)</t>
    </r>
    <rPh sb="0" eb="2">
      <t>マサツ</t>
    </rPh>
    <rPh sb="2" eb="4">
      <t>ソンシツ</t>
    </rPh>
    <rPh sb="4" eb="6">
      <t>スイトウ</t>
    </rPh>
    <phoneticPr fontId="2"/>
  </si>
  <si>
    <r>
      <rPr>
        <sz val="10"/>
        <rFont val="ＪＳＰ明朝"/>
        <family val="1"/>
        <charset val="128"/>
      </rPr>
      <t>⑪</t>
    </r>
    <phoneticPr fontId="2"/>
  </si>
  <si>
    <r>
      <rPr>
        <sz val="10"/>
        <rFont val="ＪＳＰ明朝"/>
        <family val="1"/>
        <charset val="128"/>
      </rPr>
      <t>⑫</t>
    </r>
    <phoneticPr fontId="2"/>
  </si>
  <si>
    <r>
      <rPr>
        <sz val="10"/>
        <rFont val="ＪＳＰ明朝"/>
        <family val="1"/>
        <charset val="128"/>
      </rPr>
      <t>⑬</t>
    </r>
    <phoneticPr fontId="2"/>
  </si>
  <si>
    <r>
      <rPr>
        <sz val="10"/>
        <rFont val="ＪＳＰ明朝"/>
        <family val="1"/>
        <charset val="128"/>
      </rPr>
      <t>⑭</t>
    </r>
    <phoneticPr fontId="2"/>
  </si>
  <si>
    <r>
      <rPr>
        <sz val="10"/>
        <rFont val="ＪＳＰ明朝"/>
        <family val="1"/>
        <charset val="128"/>
      </rPr>
      <t>層流・乱流の区別</t>
    </r>
    <rPh sb="0" eb="2">
      <t>ソウリュウ</t>
    </rPh>
    <rPh sb="3" eb="5">
      <t>ランリュウ</t>
    </rPh>
    <rPh sb="6" eb="8">
      <t>クベツ</t>
    </rPh>
    <phoneticPr fontId="2"/>
  </si>
  <si>
    <r>
      <rPr>
        <sz val="10"/>
        <rFont val="ＪＳＰ明朝"/>
        <family val="1"/>
        <charset val="128"/>
      </rPr>
      <t>層流</t>
    </r>
    <rPh sb="0" eb="2">
      <t>ソウリュウ</t>
    </rPh>
    <phoneticPr fontId="2"/>
  </si>
  <si>
    <r>
      <rPr>
        <sz val="10"/>
        <rFont val="ＪＳＰ明朝"/>
        <family val="1"/>
        <charset val="128"/>
      </rPr>
      <t>乱流</t>
    </r>
    <rPh sb="0" eb="2">
      <t>ランリュウ</t>
    </rPh>
    <phoneticPr fontId="2"/>
  </si>
  <si>
    <r>
      <t xml:space="preserve"> (m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/s)</t>
    </r>
    <phoneticPr fontId="2"/>
  </si>
  <si>
    <r>
      <rPr>
        <i/>
        <sz val="10"/>
        <rFont val="ＭＳ Ｐゴシック"/>
        <family val="3"/>
        <charset val="128"/>
        <scheme val="minor"/>
      </rPr>
      <t>h</t>
    </r>
    <r>
      <rPr>
        <i/>
        <vertAlign val="subscript"/>
        <sz val="10"/>
        <rFont val="ＭＳ Ｐゴシック"/>
        <family val="3"/>
        <charset val="128"/>
        <scheme val="minor"/>
      </rPr>
      <t>f</t>
    </r>
    <r>
      <rPr>
        <i/>
        <sz val="10"/>
        <rFont val="ＭＳ Ｐゴシック"/>
        <family val="3"/>
        <charset val="128"/>
        <scheme val="minor"/>
      </rPr>
      <t>-v</t>
    </r>
    <r>
      <rPr>
        <sz val="10"/>
        <color theme="1"/>
        <rFont val="ＭＳ Ｐゴシック"/>
        <family val="2"/>
        <charset val="128"/>
        <scheme val="minor"/>
      </rPr>
      <t>図</t>
    </r>
    <rPh sb="4" eb="5">
      <t>ズ</t>
    </rPh>
    <phoneticPr fontId="2"/>
  </si>
  <si>
    <r>
      <rPr>
        <sz val="9"/>
        <rFont val="ＪＳＰ明朝"/>
        <family val="1"/>
        <charset val="128"/>
      </rPr>
      <t>エネルギー勾配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</t>
    </r>
    <r>
      <rPr>
        <i/>
        <vertAlign val="subscript"/>
        <sz val="9"/>
        <rFont val="Times New Roman"/>
        <family val="1"/>
      </rPr>
      <t>f</t>
    </r>
    <r>
      <rPr>
        <sz val="9"/>
        <rFont val="Times New Roman"/>
        <family val="1"/>
      </rPr>
      <t>=</t>
    </r>
    <r>
      <rPr>
        <i/>
        <sz val="9"/>
        <rFont val="Times New Roman"/>
        <family val="1"/>
      </rPr>
      <t>h</t>
    </r>
    <r>
      <rPr>
        <i/>
        <vertAlign val="subscript"/>
        <sz val="9"/>
        <rFont val="Times New Roman"/>
        <family val="1"/>
      </rPr>
      <t>f</t>
    </r>
    <r>
      <rPr>
        <i/>
        <sz val="9"/>
        <rFont val="Times New Roman"/>
        <family val="1"/>
      </rPr>
      <t>/L</t>
    </r>
    <rPh sb="5" eb="7">
      <t>コウバイ</t>
    </rPh>
    <phoneticPr fontId="2"/>
  </si>
  <si>
    <r>
      <rPr>
        <sz val="10"/>
        <rFont val="ＪＳＰ明朝"/>
        <family val="1"/>
        <charset val="128"/>
      </rPr>
      <t>速度水頭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v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/</t>
    </r>
    <r>
      <rPr>
        <sz val="10"/>
        <rFont val="Times New Roman"/>
        <family val="1"/>
      </rPr>
      <t>2</t>
    </r>
    <r>
      <rPr>
        <i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(cm)</t>
    </r>
    <rPh sb="0" eb="2">
      <t>ソクド</t>
    </rPh>
    <rPh sb="2" eb="4">
      <t>スイトウ</t>
    </rPh>
    <phoneticPr fontId="2"/>
  </si>
  <si>
    <r>
      <rPr>
        <sz val="10"/>
        <rFont val="ＪＳＰ明朝"/>
        <family val="1"/>
        <charset val="128"/>
      </rPr>
      <t>摩擦損失係数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=2</t>
    </r>
    <r>
      <rPr>
        <i/>
        <sz val="10"/>
        <rFont val="Times New Roman"/>
        <family val="1"/>
      </rPr>
      <t>gI</t>
    </r>
    <r>
      <rPr>
        <i/>
        <vertAlign val="subscript"/>
        <sz val="10"/>
        <rFont val="Times New Roman"/>
        <family val="1"/>
      </rPr>
      <t>f</t>
    </r>
    <r>
      <rPr>
        <i/>
        <sz val="10"/>
        <rFont val="Times New Roman"/>
        <family val="1"/>
      </rPr>
      <t>D/v</t>
    </r>
    <r>
      <rPr>
        <i/>
        <vertAlign val="superscript"/>
        <sz val="10"/>
        <rFont val="Times New Roman"/>
        <family val="1"/>
      </rPr>
      <t>2</t>
    </r>
    <rPh sb="0" eb="2">
      <t>マサツ</t>
    </rPh>
    <rPh sb="2" eb="4">
      <t>ソンシツ</t>
    </rPh>
    <rPh sb="4" eb="6">
      <t>ケイスウ</t>
    </rPh>
    <phoneticPr fontId="2"/>
  </si>
  <si>
    <r>
      <rPr>
        <sz val="9"/>
        <rFont val="ＪＳＰ明朝"/>
        <family val="1"/>
        <charset val="128"/>
      </rPr>
      <t>中間領域</t>
    </r>
    <rPh sb="0" eb="2">
      <t>チュウカン</t>
    </rPh>
    <rPh sb="2" eb="4">
      <t>リョウイキ</t>
    </rPh>
    <phoneticPr fontId="2"/>
  </si>
  <si>
    <r>
      <rPr>
        <sz val="10"/>
        <rFont val="ＪＳＰ明朝"/>
        <family val="1"/>
        <charset val="128"/>
      </rPr>
      <t>マニングの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-1/3</t>
    </r>
    <r>
      <rPr>
        <sz val="10"/>
        <rFont val="Times New Roman"/>
        <family val="1"/>
      </rPr>
      <t xml:space="preserve"> s)</t>
    </r>
    <phoneticPr fontId="2"/>
  </si>
  <si>
    <t>ムーディ図</t>
    <rPh sb="4" eb="5">
      <t>ズ</t>
    </rPh>
    <phoneticPr fontId="2"/>
  </si>
  <si>
    <t>実　　験　　名</t>
    <rPh sb="0" eb="1">
      <t>ジツ</t>
    </rPh>
    <rPh sb="3" eb="4">
      <t>シルシ</t>
    </rPh>
    <rPh sb="6" eb="7">
      <t>メイ</t>
    </rPh>
    <phoneticPr fontId="2"/>
  </si>
  <si>
    <t>実　　験　　日</t>
    <rPh sb="0" eb="1">
      <t>ジツ</t>
    </rPh>
    <rPh sb="3" eb="4">
      <t>シルシ</t>
    </rPh>
    <rPh sb="6" eb="7">
      <t>ヒ</t>
    </rPh>
    <phoneticPr fontId="2"/>
  </si>
  <si>
    <t>報　　告　　者</t>
    <rPh sb="0" eb="1">
      <t>ホウ</t>
    </rPh>
    <rPh sb="3" eb="4">
      <t>コク</t>
    </rPh>
    <rPh sb="6" eb="7">
      <t>シャ</t>
    </rPh>
    <phoneticPr fontId="2"/>
  </si>
  <si>
    <r>
      <rPr>
        <sz val="9"/>
        <rFont val="ＪＳＰ明朝"/>
        <family val="1"/>
        <charset val="128"/>
      </rPr>
      <t>水温</t>
    </r>
    <rPh sb="0" eb="2">
      <t>スイオン</t>
    </rPh>
    <phoneticPr fontId="2"/>
  </si>
  <si>
    <r>
      <rPr>
        <sz val="9"/>
        <rFont val="ＪＳＰ明朝"/>
        <family val="1"/>
        <charset val="128"/>
      </rPr>
      <t>室温</t>
    </r>
    <rPh sb="0" eb="2">
      <t>シツオン</t>
    </rPh>
    <phoneticPr fontId="2"/>
  </si>
  <si>
    <r>
      <rPr>
        <sz val="9"/>
        <rFont val="ＪＳＰ明朝"/>
        <family val="1"/>
        <charset val="128"/>
      </rPr>
      <t>氏名</t>
    </r>
    <rPh sb="0" eb="2">
      <t>シメイ</t>
    </rPh>
    <phoneticPr fontId="2"/>
  </si>
  <si>
    <r>
      <rPr>
        <sz val="9"/>
        <rFont val="ＪＳＰ明朝"/>
        <family val="1"/>
        <charset val="128"/>
      </rPr>
      <t>学番</t>
    </r>
    <rPh sb="0" eb="1">
      <t>ガク</t>
    </rPh>
    <rPh sb="1" eb="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</si>
</sst>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000"/>
    <numFmt numFmtId="178" formatCode="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ＪＳＰ明朝"/>
      <family val="1"/>
      <charset val="128"/>
    </font>
    <font>
      <sz val="14"/>
      <name val="Times New Roman"/>
      <family val="1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11"/>
      <name val="Times New Roman"/>
      <family val="1"/>
    </font>
    <font>
      <sz val="11"/>
      <name val="ＪＳＰ明朝"/>
      <family val="1"/>
      <charset val="128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ＭＳ Ｐゴシック"/>
      <family val="3"/>
      <charset val="128"/>
      <scheme val="minor"/>
    </font>
    <font>
      <i/>
      <vertAlign val="subscript"/>
      <sz val="10"/>
      <name val="ＭＳ Ｐゴシック"/>
      <family val="3"/>
      <charset val="128"/>
      <scheme val="minor"/>
    </font>
    <font>
      <sz val="9"/>
      <name val="Times New Roman"/>
      <family val="1"/>
    </font>
    <font>
      <sz val="9"/>
      <name val="ＪＳＰ明朝"/>
      <family val="1"/>
      <charset val="128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16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13" fillId="0" borderId="1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7" fillId="0" borderId="28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29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shrinkToFit="1"/>
    </xf>
    <xf numFmtId="0" fontId="24" fillId="0" borderId="3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36" xfId="0" applyNumberFormat="1" applyFont="1" applyBorder="1" applyAlignment="1">
      <alignment horizontal="center" vertical="center" wrapText="1"/>
    </xf>
    <xf numFmtId="178" fontId="7" fillId="0" borderId="37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3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23" xfId="0" applyFont="1" applyBorder="1">
      <alignment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5959395804"/>
          <c:y val="5.0925925925925902E-2"/>
          <c:w val="0.77480141141297798"/>
          <c:h val="0.7800229658792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サンプルデータ入り!$H$10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(サンプルデータ入り!$G$10,サンプルデータ入り!$I$10,サンプルデータ入り!$K$10,サンプルデータ入り!$M$10,サンプルデータ入り!$O$10,サンプルデータ入り!$Q$10,サンプルデータ入り!$S$10,サンプルデータ入り!$U$10,サンプルデータ入り!$W$10)</c:f>
              <c:numCache>
                <c:formatCode>0.0</c:formatCode>
                <c:ptCount val="9"/>
                <c:pt idx="0">
                  <c:v>1.7810016502909651</c:v>
                </c:pt>
                <c:pt idx="1">
                  <c:v>7.6699212258838818</c:v>
                </c:pt>
                <c:pt idx="2">
                  <c:v>11.719589667416432</c:v>
                </c:pt>
                <c:pt idx="3">
                  <c:v>14.600971637982491</c:v>
                </c:pt>
                <c:pt idx="4">
                  <c:v>29.350664419680449</c:v>
                </c:pt>
                <c:pt idx="5">
                  <c:v>38.747325528318662</c:v>
                </c:pt>
                <c:pt idx="6">
                  <c:v>54.640478137627888</c:v>
                </c:pt>
                <c:pt idx="7">
                  <c:v>64.935109599982383</c:v>
                </c:pt>
                <c:pt idx="8">
                  <c:v>90.895156388038004</c:v>
                </c:pt>
              </c:numCache>
            </c:numRef>
          </c:xVal>
          <c:yVal>
            <c:numRef>
              <c:f>(サンプルデータ入り!$G$17,サンプルデータ入り!$I$17,サンプルデータ入り!$K$17,サンプルデータ入り!$M$17,サンプルデータ入り!$O$17,サンプルデータ入り!$Q$17,サンプルデータ入り!$S$17,サンプルデータ入り!$U$17,サンプルデータ入り!$W$17)</c:f>
              <c:numCache>
                <c:formatCode>General</c:formatCode>
                <c:ptCount val="9"/>
                <c:pt idx="0">
                  <c:v>0.8</c:v>
                </c:pt>
                <c:pt idx="1">
                  <c:v>3.5</c:v>
                </c:pt>
                <c:pt idx="2">
                  <c:v>5.5</c:v>
                </c:pt>
                <c:pt idx="3">
                  <c:v>7.5</c:v>
                </c:pt>
                <c:pt idx="4">
                  <c:v>18.5</c:v>
                </c:pt>
                <c:pt idx="5">
                  <c:v>28.5</c:v>
                </c:pt>
                <c:pt idx="6">
                  <c:v>48.5</c:v>
                </c:pt>
                <c:pt idx="7">
                  <c:v>68</c:v>
                </c:pt>
                <c:pt idx="8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37184"/>
        <c:axId val="306137744"/>
      </c:scatterChart>
      <c:valAx>
        <c:axId val="30613718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i="1"/>
                  <a:t>v</a:t>
                </a:r>
                <a:r>
                  <a:rPr lang="en-US" altLang="ja-JP"/>
                  <a:t> (cm/s)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50326189358780504"/>
              <c:y val="0.91666666666666596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6137744"/>
        <c:crossesAt val="0.1"/>
        <c:crossBetween val="midCat"/>
      </c:valAx>
      <c:valAx>
        <c:axId val="306137744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i="1"/>
                  <a:t>h</a:t>
                </a:r>
                <a:r>
                  <a:rPr lang="en-US" altLang="ja-JP" i="1" baseline="-25000"/>
                  <a:t>f</a:t>
                </a:r>
                <a:r>
                  <a:rPr lang="en-US" altLang="ja-JP" i="0" baseline="0"/>
                  <a:t> (cm) </a:t>
                </a:r>
                <a:endParaRPr lang="ja-JP" altLang="en-US" i="0" baseline="0"/>
              </a:p>
            </c:rich>
          </c:tx>
          <c:layout>
            <c:manualLayout>
              <c:xMode val="edge"/>
              <c:yMode val="edge"/>
              <c:x val="6.7407137021779505E-4"/>
              <c:y val="0.37266440653251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6137184"/>
        <c:crossesAt val="0.1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01095061792801"/>
          <c:y val="5.0925925925925902E-2"/>
          <c:w val="0.74831134518781195"/>
          <c:h val="0.7800229658792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サンプルデータ入り!$H$10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(サンプルデータ入り!$G$14,サンプルデータ入り!$I$14,サンプルデータ入り!$K$14,サンプルデータ入り!$M$14,サンプルデータ入り!$O$14,サンプルデータ入り!$Q$14,サンプルデータ入り!$S$14,サンプルデータ入り!$U$14,サンプルデータ入り!$W$14)</c:f>
              <c:numCache>
                <c:formatCode>0</c:formatCode>
                <c:ptCount val="9"/>
                <c:pt idx="0">
                  <c:v>105.43464197506415</c:v>
                </c:pt>
                <c:pt idx="1">
                  <c:v>454.05651269098917</c:v>
                </c:pt>
                <c:pt idx="2">
                  <c:v>693.79539343876661</c:v>
                </c:pt>
                <c:pt idx="3">
                  <c:v>864.37214524043122</c:v>
                </c:pt>
                <c:pt idx="4">
                  <c:v>1737.5485274332541</c:v>
                </c:pt>
                <c:pt idx="5">
                  <c:v>2293.8274054390222</c:v>
                </c:pt>
                <c:pt idx="6">
                  <c:v>3234.6961884319044</c:v>
                </c:pt>
                <c:pt idx="7">
                  <c:v>3844.1345807664948</c:v>
                </c:pt>
                <c:pt idx="8">
                  <c:v>5380.9597927517807</c:v>
                </c:pt>
              </c:numCache>
            </c:numRef>
          </c:xVal>
          <c:yVal>
            <c:numRef>
              <c:f>(サンプルデータ入り!$G$19,サンプルデータ入り!$I$19,サンプルデータ入り!$K$19,サンプルデータ入り!$M$19,サンプルデータ入り!$O$19,サンプルデータ入り!$Q$19,サンプルデータ入り!$S$19,サンプルデータ入り!$U$19,サンプルデータ入り!$W$19)</c:f>
              <c:numCache>
                <c:formatCode>0.000</c:formatCode>
                <c:ptCount val="9"/>
                <c:pt idx="0">
                  <c:v>0.85475015883620853</c:v>
                </c:pt>
                <c:pt idx="1">
                  <c:v>0.20163414787925155</c:v>
                </c:pt>
                <c:pt idx="2">
                  <c:v>0.13571121042898038</c:v>
                </c:pt>
                <c:pt idx="3">
                  <c:v>0.11922726884454872</c:v>
                </c:pt>
                <c:pt idx="4">
                  <c:v>7.278027654569727E-2</c:v>
                </c:pt>
                <c:pt idx="5">
                  <c:v>6.4333805859852461E-2</c:v>
                </c:pt>
                <c:pt idx="6">
                  <c:v>5.5054218667513345E-2</c:v>
                </c:pt>
                <c:pt idx="7">
                  <c:v>5.4654711210305192E-2</c:v>
                </c:pt>
                <c:pt idx="8">
                  <c:v>5.5377090343795787E-2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サンプルデータ入り!$W$46:$W$47</c:f>
              <c:numCache>
                <c:formatCode>General</c:formatCode>
                <c:ptCount val="2"/>
                <c:pt idx="0">
                  <c:v>1</c:v>
                </c:pt>
                <c:pt idx="1">
                  <c:v>1000</c:v>
                </c:pt>
              </c:numCache>
            </c:numRef>
          </c:xVal>
          <c:yVal>
            <c:numRef>
              <c:f>サンプルデータ入り!$X$46:$X$47</c:f>
              <c:numCache>
                <c:formatCode>General</c:formatCode>
                <c:ptCount val="2"/>
                <c:pt idx="0">
                  <c:v>64</c:v>
                </c:pt>
                <c:pt idx="1">
                  <c:v>6.4000000000000001E-2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41664"/>
        <c:axId val="306142224"/>
      </c:scatterChart>
      <c:valAx>
        <c:axId val="30614166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i="1"/>
                  <a:t>R</a:t>
                </a:r>
                <a:r>
                  <a:rPr lang="en-US" altLang="ja-JP" i="1" baseline="-25000"/>
                  <a:t>e</a:t>
                </a:r>
                <a:endParaRPr lang="ja-JP" altLang="en-US" i="1" baseline="-25000"/>
              </a:p>
            </c:rich>
          </c:tx>
          <c:layout>
            <c:manualLayout>
              <c:xMode val="edge"/>
              <c:yMode val="edge"/>
              <c:x val="0.50326189358780504"/>
              <c:y val="0.916666666666665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6142224"/>
        <c:crossesAt val="1E-3"/>
        <c:crossBetween val="midCat"/>
      </c:valAx>
      <c:valAx>
        <c:axId val="306142224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i="1"/>
                  <a:t>f </a:t>
                </a:r>
                <a:endParaRPr lang="ja-JP" altLang="en-US" i="0"/>
              </a:p>
            </c:rich>
          </c:tx>
          <c:layout>
            <c:manualLayout>
              <c:xMode val="edge"/>
              <c:yMode val="edge"/>
              <c:x val="6.7407137021779505E-4"/>
              <c:y val="0.37266440653251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6141664"/>
        <c:crossesAt val="1E-3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5959395804"/>
          <c:y val="5.0925925925925902E-2"/>
          <c:w val="0.77480141141297798"/>
          <c:h val="0.7800229658792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空シート!$H$10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(空シート!$G$10,空シート!$I$10,空シート!$K$10,空シート!$M$10,空シート!$O$10,空シート!$Q$10,空シート!$S$10,空シート!$U$10,空シート!$W$10)</c:f>
              <c:numCache>
                <c:formatCode>0.0</c:formatCode>
                <c:ptCount val="9"/>
              </c:numCache>
            </c:numRef>
          </c:xVal>
          <c:yVal>
            <c:numRef>
              <c:f>(空シート!$G$18,空シート!$I$18,空シート!$K$18,空シート!$M$18,空シート!$O$18,空シート!$Q$18,空シート!$S$18,空シート!$U$18,空シート!$W$18)</c:f>
              <c:numCache>
                <c:formatCode>General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88496"/>
        <c:axId val="307189056"/>
      </c:scatterChart>
      <c:valAx>
        <c:axId val="307188496"/>
        <c:scaling>
          <c:logBase val="10"/>
          <c:orientation val="minMax"/>
          <c:max val="1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i="1"/>
                  <a:t>v</a:t>
                </a:r>
                <a:r>
                  <a:rPr lang="en-US" altLang="ja-JP"/>
                  <a:t> (cm/s)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50326189358780504"/>
              <c:y val="0.916666666666665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7189056"/>
        <c:crossesAt val="0.1"/>
        <c:crossBetween val="midCat"/>
      </c:valAx>
      <c:valAx>
        <c:axId val="307189056"/>
        <c:scaling>
          <c:logBase val="10"/>
          <c:orientation val="minMax"/>
          <c:max val="1000"/>
          <c:min val="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i="1"/>
                  <a:t>h</a:t>
                </a:r>
                <a:r>
                  <a:rPr lang="en-US" altLang="ja-JP" i="1" baseline="-25000"/>
                  <a:t>f</a:t>
                </a:r>
                <a:r>
                  <a:rPr lang="en-US" altLang="ja-JP" i="1"/>
                  <a:t> </a:t>
                </a:r>
                <a:endParaRPr lang="ja-JP" altLang="en-US" i="0"/>
              </a:p>
            </c:rich>
          </c:tx>
          <c:layout>
            <c:manualLayout>
              <c:xMode val="edge"/>
              <c:yMode val="edge"/>
              <c:x val="6.7407137021779505E-4"/>
              <c:y val="0.37266440653251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7188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01095061792801"/>
          <c:y val="5.0925925925925902E-2"/>
          <c:w val="0.74831134518781195"/>
          <c:h val="0.7800229658792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空シート!$H$10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(空シート!$G$14,空シート!$I$14,空シート!$K$14,空シート!$M$14,空シート!$O$14,空シート!$Q$14,空シート!$S$14,空シート!$U$14,空シート!$W$14)</c:f>
              <c:numCache>
                <c:formatCode>0</c:formatCode>
                <c:ptCount val="9"/>
              </c:numCache>
            </c:numRef>
          </c:xVal>
          <c:yVal>
            <c:numRef>
              <c:f>(空シート!$G$20,空シート!$I$20,空シート!$K$20,空シート!$M$20,空シート!$O$20,空シート!$Q$20,空シート!$S$20,空シート!$U$20,空シート!$W$20)</c:f>
              <c:numCache>
                <c:formatCode>0.000</c:formatCode>
                <c:ptCount val="9"/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空シート!$W$46:$W$47</c:f>
              <c:numCache>
                <c:formatCode>General</c:formatCode>
                <c:ptCount val="2"/>
                <c:pt idx="0">
                  <c:v>1</c:v>
                </c:pt>
                <c:pt idx="1">
                  <c:v>1000</c:v>
                </c:pt>
              </c:numCache>
            </c:numRef>
          </c:xVal>
          <c:yVal>
            <c:numRef>
              <c:f>空シート!$X$46:$X$47</c:f>
              <c:numCache>
                <c:formatCode>General</c:formatCode>
                <c:ptCount val="2"/>
                <c:pt idx="0">
                  <c:v>64</c:v>
                </c:pt>
                <c:pt idx="1">
                  <c:v>6.4000000000000001E-2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91856"/>
        <c:axId val="307192416"/>
      </c:scatterChart>
      <c:valAx>
        <c:axId val="30719185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i="1"/>
                  <a:t>R</a:t>
                </a:r>
                <a:r>
                  <a:rPr lang="en-US" altLang="ja-JP" i="1" baseline="-25000"/>
                  <a:t>e</a:t>
                </a:r>
                <a:endParaRPr lang="ja-JP" altLang="en-US" i="1" baseline="-25000"/>
              </a:p>
            </c:rich>
          </c:tx>
          <c:layout>
            <c:manualLayout>
              <c:xMode val="edge"/>
              <c:yMode val="edge"/>
              <c:x val="0.50326189358780504"/>
              <c:y val="0.916666666666665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7192416"/>
        <c:crossesAt val="1E-3"/>
        <c:crossBetween val="midCat"/>
      </c:valAx>
      <c:valAx>
        <c:axId val="307192416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i="1"/>
                  <a:t>f </a:t>
                </a:r>
                <a:endParaRPr lang="ja-JP" altLang="en-US" i="0"/>
              </a:p>
            </c:rich>
          </c:tx>
          <c:layout>
            <c:manualLayout>
              <c:xMode val="edge"/>
              <c:yMode val="edge"/>
              <c:x val="6.7407137021779505E-4"/>
              <c:y val="0.37266440653251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07191856"/>
        <c:crossesAt val="1E-3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103772</xdr:colOff>
      <xdr:row>22</xdr:row>
      <xdr:rowOff>38100</xdr:rowOff>
    </xdr:from>
    <xdr:to>
      <xdr:col>10</xdr:col>
      <xdr:colOff>218072</xdr:colOff>
      <xdr:row>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38100</xdr:rowOff>
    </xdr:from>
    <xdr:to>
      <xdr:col>23</xdr:col>
      <xdr:colOff>114300</xdr:colOff>
      <xdr:row>40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57150</xdr:rowOff>
        </xdr:from>
        <xdr:to>
          <xdr:col>4</xdr:col>
          <xdr:colOff>123825</xdr:colOff>
          <xdr:row>19</xdr:row>
          <xdr:rowOff>190500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38100</xdr:rowOff>
    </xdr:from>
    <xdr:to>
      <xdr:col>10</xdr:col>
      <xdr:colOff>238125</xdr:colOff>
      <xdr:row>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38100</xdr:rowOff>
    </xdr:from>
    <xdr:to>
      <xdr:col>23</xdr:col>
      <xdr:colOff>114300</xdr:colOff>
      <xdr:row>40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57150</xdr:rowOff>
        </xdr:from>
        <xdr:to>
          <xdr:col>4</xdr:col>
          <xdr:colOff>123825</xdr:colOff>
          <xdr:row>19</xdr:row>
          <xdr:rowOff>190500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"/>
  <sheetViews>
    <sheetView zoomScale="150" zoomScaleNormal="150" zoomScaleSheetLayoutView="115" zoomScalePageLayoutView="150" workbookViewId="0">
      <selection activeCell="S4" sqref="A2:X4"/>
    </sheetView>
  </sheetViews>
  <sheetFormatPr defaultColWidth="3.625" defaultRowHeight="12" customHeight="1" x14ac:dyDescent="0.15"/>
  <cols>
    <col min="1" max="22" width="3.625" style="1"/>
    <col min="23" max="23" width="4.5" style="1" bestFit="1" customWidth="1"/>
    <col min="24" max="30" width="3.625" style="1"/>
    <col min="31" max="31" width="5" style="1" bestFit="1" customWidth="1"/>
    <col min="32" max="32" width="6.125" style="1" bestFit="1" customWidth="1"/>
    <col min="33" max="16384" width="3.625" style="1"/>
  </cols>
  <sheetData>
    <row r="1" spans="1:24" ht="12" customHeight="1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4.95" customHeight="1" x14ac:dyDescent="0.15">
      <c r="A2" s="99" t="s">
        <v>52</v>
      </c>
      <c r="B2" s="100"/>
      <c r="C2" s="100"/>
      <c r="D2" s="100"/>
      <c r="E2" s="101"/>
      <c r="F2" s="39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0">
        <v>4.3</v>
      </c>
      <c r="V2" s="40"/>
      <c r="W2" s="40"/>
      <c r="X2" s="42"/>
    </row>
    <row r="3" spans="1:24" ht="24.95" customHeight="1" x14ac:dyDescent="0.15">
      <c r="A3" s="96" t="s">
        <v>53</v>
      </c>
      <c r="B3" s="97"/>
      <c r="C3" s="97"/>
      <c r="D3" s="97"/>
      <c r="E3" s="98"/>
      <c r="F3" s="14" t="s">
        <v>4</v>
      </c>
      <c r="G3" s="15"/>
      <c r="H3" s="15" t="s">
        <v>5</v>
      </c>
      <c r="I3" s="15"/>
      <c r="J3" s="15" t="s">
        <v>6</v>
      </c>
      <c r="K3" s="15"/>
      <c r="L3" s="16" t="s">
        <v>7</v>
      </c>
      <c r="M3" s="15"/>
      <c r="N3" s="17"/>
      <c r="O3" s="103" t="s">
        <v>56</v>
      </c>
      <c r="P3" s="43"/>
      <c r="Q3" s="44"/>
      <c r="R3" s="44"/>
      <c r="S3" s="18" t="s">
        <v>8</v>
      </c>
      <c r="T3" s="102" t="s">
        <v>55</v>
      </c>
      <c r="U3" s="43"/>
      <c r="V3" s="44"/>
      <c r="W3" s="44"/>
      <c r="X3" s="20" t="s">
        <v>9</v>
      </c>
    </row>
    <row r="4" spans="1:24" ht="24.95" customHeight="1" thickBot="1" x14ac:dyDescent="0.2">
      <c r="A4" s="93" t="s">
        <v>54</v>
      </c>
      <c r="B4" s="94"/>
      <c r="C4" s="94"/>
      <c r="D4" s="94"/>
      <c r="E4" s="95"/>
      <c r="F4" s="21" t="s">
        <v>10</v>
      </c>
      <c r="G4" s="22"/>
      <c r="H4" s="23" t="s">
        <v>11</v>
      </c>
      <c r="I4" s="24"/>
      <c r="J4" s="23" t="s">
        <v>12</v>
      </c>
      <c r="K4" s="19"/>
      <c r="L4" s="104" t="s">
        <v>58</v>
      </c>
      <c r="M4" s="45"/>
      <c r="N4" s="46"/>
      <c r="O4" s="46"/>
      <c r="P4" s="46"/>
      <c r="Q4" s="47"/>
      <c r="R4" s="104" t="s">
        <v>57</v>
      </c>
      <c r="S4" s="45"/>
      <c r="T4" s="46"/>
      <c r="U4" s="46"/>
      <c r="V4" s="46"/>
      <c r="W4" s="46"/>
      <c r="X4" s="48"/>
    </row>
    <row r="5" spans="1:24" ht="20.100000000000001" customHeight="1" x14ac:dyDescent="0.15">
      <c r="A5" s="35" t="s">
        <v>13</v>
      </c>
      <c r="B5" s="36"/>
      <c r="C5" s="36"/>
      <c r="D5" s="36"/>
      <c r="E5" s="36"/>
      <c r="F5" s="36"/>
      <c r="G5" s="36"/>
      <c r="H5" s="90">
        <v>0.6</v>
      </c>
      <c r="I5" s="90"/>
      <c r="J5" s="25" t="s">
        <v>0</v>
      </c>
      <c r="K5" s="25"/>
      <c r="L5" s="36" t="s">
        <v>14</v>
      </c>
      <c r="M5" s="36"/>
      <c r="N5" s="36"/>
      <c r="O5" s="36"/>
      <c r="P5" s="91">
        <f>(H5/2)^2*PI()</f>
        <v>0.28274333882308139</v>
      </c>
      <c r="Q5" s="91"/>
      <c r="R5" s="25" t="s">
        <v>15</v>
      </c>
      <c r="S5" s="25"/>
      <c r="T5" s="25"/>
      <c r="U5" s="25"/>
      <c r="V5" s="25"/>
      <c r="W5" s="25"/>
      <c r="X5" s="26"/>
    </row>
    <row r="6" spans="1:24" ht="20.100000000000001" customHeight="1" thickBot="1" x14ac:dyDescent="0.2">
      <c r="A6" s="37" t="s">
        <v>16</v>
      </c>
      <c r="B6" s="38"/>
      <c r="C6" s="38"/>
      <c r="D6" s="38"/>
      <c r="E6" s="38"/>
      <c r="F6" s="38"/>
      <c r="G6" s="38"/>
      <c r="H6" s="92">
        <v>347</v>
      </c>
      <c r="I6" s="92"/>
      <c r="J6" s="27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18" customHeight="1" x14ac:dyDescent="0.15">
      <c r="A7" s="53"/>
      <c r="B7" s="54"/>
      <c r="C7" s="54"/>
      <c r="D7" s="54"/>
      <c r="E7" s="54"/>
      <c r="F7" s="54"/>
      <c r="G7" s="50">
        <v>1</v>
      </c>
      <c r="H7" s="50"/>
      <c r="I7" s="50">
        <v>2</v>
      </c>
      <c r="J7" s="50"/>
      <c r="K7" s="50">
        <v>3</v>
      </c>
      <c r="L7" s="50"/>
      <c r="M7" s="55">
        <v>4</v>
      </c>
      <c r="N7" s="55"/>
      <c r="O7" s="49">
        <v>5</v>
      </c>
      <c r="P7" s="49"/>
      <c r="Q7" s="49">
        <v>6</v>
      </c>
      <c r="R7" s="49"/>
      <c r="S7" s="50">
        <v>7</v>
      </c>
      <c r="T7" s="50"/>
      <c r="U7" s="50">
        <v>8</v>
      </c>
      <c r="V7" s="50"/>
      <c r="W7" s="50">
        <v>9</v>
      </c>
      <c r="X7" s="51"/>
    </row>
    <row r="8" spans="1:24" s="3" customFormat="1" ht="89.25" customHeight="1" x14ac:dyDescent="0.15">
      <c r="A8" s="29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6"/>
    </row>
    <row r="9" spans="1:24" ht="18" customHeight="1" x14ac:dyDescent="0.15">
      <c r="A9" s="30" t="s">
        <v>18</v>
      </c>
      <c r="B9" s="52" t="s">
        <v>19</v>
      </c>
      <c r="C9" s="52"/>
      <c r="D9" s="52"/>
      <c r="E9" s="52"/>
      <c r="F9" s="52"/>
      <c r="G9" s="60">
        <v>0.50356635305268549</v>
      </c>
      <c r="H9" s="61"/>
      <c r="I9" s="62">
        <v>2.1686191359164302</v>
      </c>
      <c r="J9" s="62"/>
      <c r="K9" s="62">
        <v>3.313635912201808</v>
      </c>
      <c r="L9" s="62"/>
      <c r="M9" s="62">
        <v>4.128327470984285</v>
      </c>
      <c r="N9" s="62"/>
      <c r="O9" s="62">
        <v>8.2987048546962683</v>
      </c>
      <c r="P9" s="62"/>
      <c r="Q9" s="62">
        <v>10.955548190341634</v>
      </c>
      <c r="R9" s="62"/>
      <c r="S9" s="62">
        <v>15.449231223522492</v>
      </c>
      <c r="T9" s="62"/>
      <c r="U9" s="62">
        <v>18.359969695141743</v>
      </c>
      <c r="V9" s="62"/>
      <c r="W9" s="52">
        <v>25.7</v>
      </c>
      <c r="X9" s="56"/>
    </row>
    <row r="10" spans="1:24" ht="18" customHeight="1" x14ac:dyDescent="0.15">
      <c r="A10" s="30" t="s">
        <v>20</v>
      </c>
      <c r="B10" s="57" t="s">
        <v>21</v>
      </c>
      <c r="C10" s="57"/>
      <c r="D10" s="57"/>
      <c r="E10" s="57"/>
      <c r="F10" s="57"/>
      <c r="G10" s="58">
        <f>G9/$P5</f>
        <v>1.7810016502909651</v>
      </c>
      <c r="H10" s="58"/>
      <c r="I10" s="58">
        <f t="shared" ref="I10" si="0">I9/$P5</f>
        <v>7.6699212258838818</v>
      </c>
      <c r="J10" s="58"/>
      <c r="K10" s="58">
        <f t="shared" ref="K10" si="1">K9/$P5</f>
        <v>11.719589667416432</v>
      </c>
      <c r="L10" s="58"/>
      <c r="M10" s="58">
        <f t="shared" ref="M10" si="2">M9/$P5</f>
        <v>14.600971637982491</v>
      </c>
      <c r="N10" s="58"/>
      <c r="O10" s="58">
        <f t="shared" ref="O10" si="3">O9/$P5</f>
        <v>29.350664419680449</v>
      </c>
      <c r="P10" s="58"/>
      <c r="Q10" s="58">
        <f t="shared" ref="Q10" si="4">Q9/$P5</f>
        <v>38.747325528318662</v>
      </c>
      <c r="R10" s="58"/>
      <c r="S10" s="58">
        <f t="shared" ref="S10" si="5">S9/$P5</f>
        <v>54.640478137627888</v>
      </c>
      <c r="T10" s="58"/>
      <c r="U10" s="58">
        <f t="shared" ref="U10" si="6">U9/$P5</f>
        <v>64.935109599982383</v>
      </c>
      <c r="V10" s="58"/>
      <c r="W10" s="58">
        <f t="shared" ref="W10" si="7">W9/$P5</f>
        <v>90.895156388038004</v>
      </c>
      <c r="X10" s="59"/>
    </row>
    <row r="11" spans="1:24" ht="18" customHeight="1" x14ac:dyDescent="0.15">
      <c r="A11" s="30" t="s">
        <v>22</v>
      </c>
      <c r="B11" s="52" t="s">
        <v>47</v>
      </c>
      <c r="C11" s="52"/>
      <c r="D11" s="52"/>
      <c r="E11" s="52"/>
      <c r="F11" s="52"/>
      <c r="G11" s="52">
        <f>G10^2/2/980</f>
        <v>1.6183504481322149E-3</v>
      </c>
      <c r="H11" s="52"/>
      <c r="I11" s="64">
        <f t="shared" ref="I11" si="8">I10^2/2/980</f>
        <v>3.0014128373093932E-2</v>
      </c>
      <c r="J11" s="64"/>
      <c r="K11" s="64">
        <f t="shared" ref="K11" si="9">K10^2/2/980</f>
        <v>7.0075909169701023E-2</v>
      </c>
      <c r="L11" s="64"/>
      <c r="M11" s="65">
        <f t="shared" ref="M11" si="10">M10^2/2/980</f>
        <v>0.10876957794549444</v>
      </c>
      <c r="N11" s="65"/>
      <c r="O11" s="65">
        <f t="shared" ref="O11" si="11">O10^2/2/980</f>
        <v>0.4395211744268856</v>
      </c>
      <c r="P11" s="65"/>
      <c r="Q11" s="65">
        <f t="shared" ref="Q11" si="12">Q10^2/2/980</f>
        <v>0.76599756918239548</v>
      </c>
      <c r="R11" s="65"/>
      <c r="S11" s="62">
        <f t="shared" ref="S11" si="13">S10^2/2/980</f>
        <v>1.5232560464839751</v>
      </c>
      <c r="T11" s="62"/>
      <c r="U11" s="62">
        <f t="shared" ref="U11" si="14">U10^2/2/980</f>
        <v>2.1513104381437369</v>
      </c>
      <c r="V11" s="62"/>
      <c r="W11" s="62">
        <f t="shared" ref="W11" si="15">W10^2/2/980</f>
        <v>4.2152701300030033</v>
      </c>
      <c r="X11" s="63"/>
    </row>
    <row r="12" spans="1:24" ht="18" customHeight="1" x14ac:dyDescent="0.15">
      <c r="A12" s="30" t="s">
        <v>23</v>
      </c>
      <c r="B12" s="52" t="s">
        <v>24</v>
      </c>
      <c r="C12" s="52"/>
      <c r="D12" s="52"/>
      <c r="E12" s="52"/>
      <c r="F12" s="52"/>
      <c r="G12" s="52">
        <v>20</v>
      </c>
      <c r="H12" s="52"/>
      <c r="I12" s="52">
        <v>20</v>
      </c>
      <c r="J12" s="52"/>
      <c r="K12" s="52">
        <v>20</v>
      </c>
      <c r="L12" s="52"/>
      <c r="M12" s="52">
        <v>20</v>
      </c>
      <c r="N12" s="52"/>
      <c r="O12" s="52">
        <v>20</v>
      </c>
      <c r="P12" s="52"/>
      <c r="Q12" s="52">
        <v>20</v>
      </c>
      <c r="R12" s="52"/>
      <c r="S12" s="52">
        <v>20</v>
      </c>
      <c r="T12" s="52"/>
      <c r="U12" s="52">
        <v>20</v>
      </c>
      <c r="V12" s="52"/>
      <c r="W12" s="52">
        <v>20</v>
      </c>
      <c r="X12" s="56"/>
    </row>
    <row r="13" spans="1:24" ht="18" customHeight="1" x14ac:dyDescent="0.15">
      <c r="A13" s="30" t="s">
        <v>25</v>
      </c>
      <c r="B13" s="57" t="s">
        <v>26</v>
      </c>
      <c r="C13" s="57"/>
      <c r="D13" s="57"/>
      <c r="E13" s="57"/>
      <c r="F13" s="57"/>
      <c r="G13" s="64">
        <v>1.0135198167859372E-2</v>
      </c>
      <c r="H13" s="64"/>
      <c r="I13" s="64">
        <v>1.0135198167859372E-2</v>
      </c>
      <c r="J13" s="64"/>
      <c r="K13" s="64">
        <v>1.0135198167859372E-2</v>
      </c>
      <c r="L13" s="64"/>
      <c r="M13" s="64">
        <v>1.0135198167859372E-2</v>
      </c>
      <c r="N13" s="64"/>
      <c r="O13" s="64">
        <v>1.0135198167859372E-2</v>
      </c>
      <c r="P13" s="64"/>
      <c r="Q13" s="64">
        <v>1.0135198167859372E-2</v>
      </c>
      <c r="R13" s="64"/>
      <c r="S13" s="64">
        <v>1.0135198167859372E-2</v>
      </c>
      <c r="T13" s="64"/>
      <c r="U13" s="64">
        <v>1.0135198167859372E-2</v>
      </c>
      <c r="V13" s="64"/>
      <c r="W13" s="64">
        <v>1.0135198167859372E-2</v>
      </c>
      <c r="X13" s="66"/>
    </row>
    <row r="14" spans="1:24" ht="18" customHeight="1" x14ac:dyDescent="0.15">
      <c r="A14" s="30" t="s">
        <v>27</v>
      </c>
      <c r="B14" s="52" t="s">
        <v>28</v>
      </c>
      <c r="C14" s="52"/>
      <c r="D14" s="52"/>
      <c r="E14" s="52"/>
      <c r="F14" s="52"/>
      <c r="G14" s="67">
        <f>G10*$H5/G13</f>
        <v>105.43464197506415</v>
      </c>
      <c r="H14" s="67"/>
      <c r="I14" s="67">
        <f t="shared" ref="I14" si="16">I10*$H5/I13</f>
        <v>454.05651269098917</v>
      </c>
      <c r="J14" s="67"/>
      <c r="K14" s="67">
        <f t="shared" ref="K14" si="17">K10*$H5/K13</f>
        <v>693.79539343876661</v>
      </c>
      <c r="L14" s="67"/>
      <c r="M14" s="67">
        <f t="shared" ref="M14" si="18">M10*$H5/M13</f>
        <v>864.37214524043122</v>
      </c>
      <c r="N14" s="67"/>
      <c r="O14" s="67">
        <f t="shared" ref="O14" si="19">O10*$H5/O13</f>
        <v>1737.5485274332541</v>
      </c>
      <c r="P14" s="67"/>
      <c r="Q14" s="67">
        <f t="shared" ref="Q14" si="20">Q10*$H5/Q13</f>
        <v>2293.8274054390222</v>
      </c>
      <c r="R14" s="67"/>
      <c r="S14" s="67">
        <f t="shared" ref="S14" si="21">S10*$H5/S13</f>
        <v>3234.6961884319044</v>
      </c>
      <c r="T14" s="67"/>
      <c r="U14" s="67">
        <f t="shared" ref="U14" si="22">U10*$H5/U13</f>
        <v>3844.1345807664948</v>
      </c>
      <c r="V14" s="67"/>
      <c r="W14" s="67">
        <f t="shared" ref="W14" si="23">W10*$H5/W13</f>
        <v>5380.9597927517807</v>
      </c>
      <c r="X14" s="68"/>
    </row>
    <row r="15" spans="1:24" ht="18" customHeight="1" x14ac:dyDescent="0.15">
      <c r="A15" s="30" t="s">
        <v>29</v>
      </c>
      <c r="B15" s="57" t="s">
        <v>30</v>
      </c>
      <c r="C15" s="57"/>
      <c r="D15" s="57"/>
      <c r="E15" s="52" t="s">
        <v>31</v>
      </c>
      <c r="F15" s="52"/>
      <c r="G15" s="52">
        <f>15+2*G17</f>
        <v>16.600000000000001</v>
      </c>
      <c r="H15" s="52"/>
      <c r="I15" s="52">
        <f>15+2*I17</f>
        <v>22</v>
      </c>
      <c r="J15" s="52"/>
      <c r="K15" s="52">
        <f>15+2*K17</f>
        <v>26</v>
      </c>
      <c r="L15" s="52"/>
      <c r="M15" s="52">
        <f>15+2*M17</f>
        <v>30</v>
      </c>
      <c r="N15" s="52"/>
      <c r="O15" s="52">
        <f>15+2*O17</f>
        <v>52</v>
      </c>
      <c r="P15" s="52"/>
      <c r="Q15" s="52">
        <f>15+2*Q17</f>
        <v>72</v>
      </c>
      <c r="R15" s="52"/>
      <c r="S15" s="52">
        <f>15+2*S17</f>
        <v>112</v>
      </c>
      <c r="T15" s="52"/>
      <c r="U15" s="52">
        <f>15+2*U17</f>
        <v>151</v>
      </c>
      <c r="V15" s="52"/>
      <c r="W15" s="52">
        <f>15+2*W17</f>
        <v>285</v>
      </c>
      <c r="X15" s="56"/>
    </row>
    <row r="16" spans="1:24" ht="18" customHeight="1" x14ac:dyDescent="0.15">
      <c r="A16" s="30" t="s">
        <v>32</v>
      </c>
      <c r="B16" s="57"/>
      <c r="C16" s="57"/>
      <c r="D16" s="57"/>
      <c r="E16" s="52" t="s">
        <v>33</v>
      </c>
      <c r="F16" s="52"/>
      <c r="G16" s="52">
        <f>15+G17</f>
        <v>15.8</v>
      </c>
      <c r="H16" s="52"/>
      <c r="I16" s="52">
        <f>15+I17</f>
        <v>18.5</v>
      </c>
      <c r="J16" s="52"/>
      <c r="K16" s="52">
        <f>15+K17</f>
        <v>20.5</v>
      </c>
      <c r="L16" s="52"/>
      <c r="M16" s="52">
        <f>15+M17</f>
        <v>22.5</v>
      </c>
      <c r="N16" s="52"/>
      <c r="O16" s="52">
        <f>15+O17</f>
        <v>33.5</v>
      </c>
      <c r="P16" s="52"/>
      <c r="Q16" s="52">
        <f>15+Q17</f>
        <v>43.5</v>
      </c>
      <c r="R16" s="52"/>
      <c r="S16" s="52">
        <f>15+S17</f>
        <v>63.5</v>
      </c>
      <c r="T16" s="52"/>
      <c r="U16" s="52">
        <f>15+U17</f>
        <v>83</v>
      </c>
      <c r="V16" s="52"/>
      <c r="W16" s="52">
        <f>15+W17</f>
        <v>150</v>
      </c>
      <c r="X16" s="56"/>
    </row>
    <row r="17" spans="1:24" s="34" customFormat="1" ht="18" customHeight="1" x14ac:dyDescent="0.15">
      <c r="A17" s="33" t="s">
        <v>34</v>
      </c>
      <c r="B17" s="71" t="s">
        <v>36</v>
      </c>
      <c r="C17" s="71"/>
      <c r="D17" s="71"/>
      <c r="E17" s="71"/>
      <c r="F17" s="71"/>
      <c r="G17" s="69">
        <v>0.8</v>
      </c>
      <c r="H17" s="72"/>
      <c r="I17" s="69">
        <v>3.5</v>
      </c>
      <c r="J17" s="72"/>
      <c r="K17" s="69">
        <v>5.5</v>
      </c>
      <c r="L17" s="72"/>
      <c r="M17" s="69">
        <v>7.5</v>
      </c>
      <c r="N17" s="72"/>
      <c r="O17" s="69">
        <v>18.5</v>
      </c>
      <c r="P17" s="72"/>
      <c r="Q17" s="69">
        <v>28.5</v>
      </c>
      <c r="R17" s="72"/>
      <c r="S17" s="69">
        <v>48.5</v>
      </c>
      <c r="T17" s="72"/>
      <c r="U17" s="69">
        <v>68</v>
      </c>
      <c r="V17" s="72"/>
      <c r="W17" s="69">
        <v>135</v>
      </c>
      <c r="X17" s="70"/>
    </row>
    <row r="18" spans="1:24" ht="18" customHeight="1" x14ac:dyDescent="0.15">
      <c r="A18" s="30" t="s">
        <v>35</v>
      </c>
      <c r="B18" s="74" t="s">
        <v>46</v>
      </c>
      <c r="C18" s="74"/>
      <c r="D18" s="74"/>
      <c r="E18" s="74"/>
      <c r="F18" s="74"/>
      <c r="G18" s="64">
        <f>G17/$H6</f>
        <v>2.3054755043227667E-3</v>
      </c>
      <c r="H18" s="64"/>
      <c r="I18" s="64">
        <f>I17/$H6</f>
        <v>1.0086455331412104E-2</v>
      </c>
      <c r="J18" s="64"/>
      <c r="K18" s="64">
        <f>K17/$H6</f>
        <v>1.5850144092219021E-2</v>
      </c>
      <c r="L18" s="64"/>
      <c r="M18" s="64">
        <f>M17/$H6</f>
        <v>2.1613832853025938E-2</v>
      </c>
      <c r="N18" s="64"/>
      <c r="O18" s="64">
        <f>O17/$H6</f>
        <v>5.3314121037463975E-2</v>
      </c>
      <c r="P18" s="64"/>
      <c r="Q18" s="64">
        <f>Q17/$H6</f>
        <v>8.2132564841498557E-2</v>
      </c>
      <c r="R18" s="64"/>
      <c r="S18" s="65">
        <f>S17/$H6</f>
        <v>0.13976945244956773</v>
      </c>
      <c r="T18" s="65"/>
      <c r="U18" s="65">
        <f>U17/$H6</f>
        <v>0.19596541786743515</v>
      </c>
      <c r="V18" s="65"/>
      <c r="W18" s="65">
        <f>W17/$H6</f>
        <v>0.38904899135446686</v>
      </c>
      <c r="X18" s="73"/>
    </row>
    <row r="19" spans="1:24" ht="18" customHeight="1" x14ac:dyDescent="0.15">
      <c r="A19" s="30" t="s">
        <v>37</v>
      </c>
      <c r="B19" s="57" t="s">
        <v>48</v>
      </c>
      <c r="C19" s="57"/>
      <c r="D19" s="57"/>
      <c r="E19" s="57"/>
      <c r="F19" s="57"/>
      <c r="G19" s="65">
        <f>2*980*G18*$H5/G10^2</f>
        <v>0.85475015883620853</v>
      </c>
      <c r="H19" s="65"/>
      <c r="I19" s="65">
        <f>2*980*I18*$H5/I10^2</f>
        <v>0.20163414787925155</v>
      </c>
      <c r="J19" s="65"/>
      <c r="K19" s="65">
        <f>2*980*K18*$H5/K10^2</f>
        <v>0.13571121042898038</v>
      </c>
      <c r="L19" s="65"/>
      <c r="M19" s="65">
        <f>2*980*M18*$H5/M10^2</f>
        <v>0.11922726884454872</v>
      </c>
      <c r="N19" s="65"/>
      <c r="O19" s="65">
        <f>2*980*O18*$H5/O10^2</f>
        <v>7.278027654569727E-2</v>
      </c>
      <c r="P19" s="65"/>
      <c r="Q19" s="65">
        <f>2*980*Q18*$H5/Q10^2</f>
        <v>6.4333805859852461E-2</v>
      </c>
      <c r="R19" s="65"/>
      <c r="S19" s="65">
        <f>2*980*S18*$H5/S10^2</f>
        <v>5.5054218667513345E-2</v>
      </c>
      <c r="T19" s="65"/>
      <c r="U19" s="65">
        <f>2*980*U18*$H5/U10^2</f>
        <v>5.4654711210305192E-2</v>
      </c>
      <c r="V19" s="65"/>
      <c r="W19" s="65">
        <f>2*980*W18*$H5/W10^2</f>
        <v>5.5377090343795787E-2</v>
      </c>
      <c r="X19" s="73"/>
    </row>
    <row r="20" spans="1:24" ht="18" customHeight="1" x14ac:dyDescent="0.15">
      <c r="A20" s="30" t="s">
        <v>38</v>
      </c>
      <c r="B20" s="77" t="s">
        <v>44</v>
      </c>
      <c r="C20" s="77"/>
      <c r="D20" s="77"/>
      <c r="E20" s="77"/>
      <c r="F20" s="77"/>
      <c r="G20" s="58">
        <f>SQRT(8*980)/SQRT(G19)</f>
        <v>95.771973404874643</v>
      </c>
      <c r="H20" s="58"/>
      <c r="I20" s="58">
        <f>SQRT(8*980)/SQRT(I19)</f>
        <v>197.18596003873455</v>
      </c>
      <c r="J20" s="58"/>
      <c r="K20" s="58">
        <f>SQRT(8*980)/SQRT(K19)</f>
        <v>240.35334429656245</v>
      </c>
      <c r="L20" s="58"/>
      <c r="M20" s="58">
        <f>SQRT(8*980)/SQRT(M19)</f>
        <v>256.43082732393009</v>
      </c>
      <c r="N20" s="58"/>
      <c r="O20" s="58">
        <f>SQRT(8*980)/SQRT(O19)</f>
        <v>328.20952500916786</v>
      </c>
      <c r="P20" s="58"/>
      <c r="Q20" s="58">
        <f>SQRT(8*980)/SQRT(Q19)</f>
        <v>349.09080463911704</v>
      </c>
      <c r="R20" s="58"/>
      <c r="S20" s="58">
        <f>SQRT(8*980)/SQRT(S19)</f>
        <v>377.36596625274359</v>
      </c>
      <c r="T20" s="58"/>
      <c r="U20" s="58">
        <f>SQRT(8*980)/SQRT(U19)</f>
        <v>378.74266383761886</v>
      </c>
      <c r="V20" s="58"/>
      <c r="W20" s="58">
        <f>SQRT(8*980)/SQRT(W19)</f>
        <v>376.2642570740523</v>
      </c>
      <c r="X20" s="59"/>
    </row>
    <row r="21" spans="1:24" ht="18" customHeight="1" x14ac:dyDescent="0.15">
      <c r="A21" s="30" t="s">
        <v>39</v>
      </c>
      <c r="B21" s="57" t="s">
        <v>50</v>
      </c>
      <c r="C21" s="57"/>
      <c r="D21" s="57"/>
      <c r="E21" s="57"/>
      <c r="F21" s="57"/>
      <c r="G21" s="64">
        <f>6*SQRT($H5/4)/G20</f>
        <v>2.4263779111041821E-2</v>
      </c>
      <c r="H21" s="64"/>
      <c r="I21" s="64">
        <f>6*SQRT($H5/4)/I20</f>
        <v>1.1784764023097652E-2</v>
      </c>
      <c r="J21" s="64"/>
      <c r="K21" s="64">
        <f>6*SQRT($H5/4)/K20</f>
        <v>9.6682241494306723E-3</v>
      </c>
      <c r="L21" s="64"/>
      <c r="M21" s="64">
        <f>6*SQRT($H5/4)/M20</f>
        <v>9.0620540126752323E-3</v>
      </c>
      <c r="N21" s="64"/>
      <c r="O21" s="64">
        <f>6*SQRT($H5/4)/O20</f>
        <v>7.08020282976108E-3</v>
      </c>
      <c r="P21" s="64"/>
      <c r="Q21" s="64">
        <f>6*SQRT($H5/4)/Q20</f>
        <v>6.6566921180485888E-3</v>
      </c>
      <c r="R21" s="64"/>
      <c r="S21" s="64">
        <f>6*SQRT($H5/4)/S20</f>
        <v>6.1579215285357111E-3</v>
      </c>
      <c r="T21" s="64"/>
      <c r="U21" s="64">
        <f>6*SQRT($H5/4)/U20</f>
        <v>6.1355380040331179E-3</v>
      </c>
      <c r="V21" s="64"/>
      <c r="W21" s="64">
        <f>6*SQRT($H5/4)/W20</f>
        <v>6.1759520444353731E-3</v>
      </c>
      <c r="X21" s="66"/>
    </row>
    <row r="22" spans="1:24" ht="18" customHeight="1" thickBot="1" x14ac:dyDescent="0.2">
      <c r="A22" s="31" t="s">
        <v>40</v>
      </c>
      <c r="B22" s="75" t="s">
        <v>41</v>
      </c>
      <c r="C22" s="75"/>
      <c r="D22" s="75"/>
      <c r="E22" s="75"/>
      <c r="F22" s="75"/>
      <c r="G22" s="75" t="s">
        <v>42</v>
      </c>
      <c r="H22" s="75"/>
      <c r="I22" s="75" t="s">
        <v>42</v>
      </c>
      <c r="J22" s="75"/>
      <c r="K22" s="75" t="s">
        <v>42</v>
      </c>
      <c r="L22" s="75"/>
      <c r="M22" s="75" t="s">
        <v>42</v>
      </c>
      <c r="N22" s="75"/>
      <c r="O22" s="75" t="s">
        <v>42</v>
      </c>
      <c r="P22" s="75"/>
      <c r="Q22" s="78" t="s">
        <v>49</v>
      </c>
      <c r="R22" s="78"/>
      <c r="S22" s="78" t="s">
        <v>49</v>
      </c>
      <c r="T22" s="78"/>
      <c r="U22" s="78" t="s">
        <v>49</v>
      </c>
      <c r="V22" s="78"/>
      <c r="W22" s="75" t="s">
        <v>43</v>
      </c>
      <c r="X22" s="76"/>
    </row>
    <row r="23" spans="1:24" ht="12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</row>
    <row r="24" spans="1:24" ht="12" customHeight="1" x14ac:dyDescent="0.15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</row>
    <row r="25" spans="1:24" ht="12" customHeight="1" x14ac:dyDescent="0.1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</row>
    <row r="26" spans="1:24" ht="12" customHeight="1" x14ac:dyDescent="0.15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8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</row>
    <row r="27" spans="1:24" ht="12" customHeight="1" x14ac:dyDescent="0.1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8"/>
      <c r="M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</row>
    <row r="28" spans="1:24" ht="12" customHeight="1" x14ac:dyDescent="0.1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8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8"/>
    </row>
    <row r="29" spans="1:24" ht="12" customHeight="1" x14ac:dyDescent="0.1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8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8"/>
    </row>
    <row r="30" spans="1:24" ht="12" customHeight="1" x14ac:dyDescent="0.1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8"/>
      <c r="M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8"/>
    </row>
    <row r="31" spans="1:24" ht="12" customHeight="1" x14ac:dyDescent="0.1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8"/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8"/>
    </row>
    <row r="32" spans="1:24" ht="12" customHeight="1" x14ac:dyDescent="0.1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8"/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8"/>
    </row>
    <row r="33" spans="1:24" ht="12" customHeight="1" x14ac:dyDescent="0.1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8"/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8"/>
    </row>
    <row r="34" spans="1:24" ht="12" customHeight="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8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8"/>
    </row>
    <row r="35" spans="1:24" ht="12" customHeight="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8"/>
      <c r="M35" s="7"/>
      <c r="N35" s="2"/>
      <c r="O35" s="2"/>
      <c r="P35" s="2"/>
      <c r="Q35" s="2"/>
      <c r="R35" s="2"/>
      <c r="S35" s="2"/>
      <c r="T35" s="2"/>
      <c r="U35" s="2"/>
      <c r="V35" s="2"/>
      <c r="W35" s="2"/>
      <c r="X35" s="8"/>
    </row>
    <row r="36" spans="1:24" ht="12" customHeight="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8"/>
      <c r="M36" s="7"/>
      <c r="N36" s="2"/>
      <c r="O36" s="2"/>
      <c r="P36" s="2"/>
      <c r="Q36" s="2"/>
      <c r="R36" s="2"/>
      <c r="S36" s="2"/>
      <c r="T36" s="2"/>
      <c r="U36" s="2"/>
      <c r="V36" s="2"/>
      <c r="W36" s="2"/>
      <c r="X36" s="8"/>
    </row>
    <row r="37" spans="1:24" ht="12" customHeight="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8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8"/>
    </row>
    <row r="38" spans="1:24" ht="12" customHeight="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8"/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8"/>
    </row>
    <row r="39" spans="1:24" ht="12" customHeight="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8"/>
      <c r="M39" s="7"/>
      <c r="N39" s="2"/>
      <c r="O39" s="2"/>
      <c r="P39" s="2"/>
      <c r="Q39" s="2"/>
      <c r="R39" s="2"/>
      <c r="S39" s="2"/>
      <c r="T39" s="2"/>
      <c r="U39" s="2"/>
      <c r="V39" s="2"/>
      <c r="W39" s="2"/>
      <c r="X39" s="8"/>
    </row>
    <row r="40" spans="1:24" ht="12" customHeight="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8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8"/>
    </row>
    <row r="41" spans="1:24" ht="12" customHeight="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8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8"/>
    </row>
    <row r="42" spans="1:24" ht="12" customHeight="1" x14ac:dyDescent="0.15">
      <c r="A42" s="7"/>
      <c r="B42" s="2"/>
      <c r="C42" s="2"/>
      <c r="D42" s="2"/>
      <c r="E42" s="2"/>
      <c r="F42" s="32" t="s">
        <v>45</v>
      </c>
      <c r="G42" s="2"/>
      <c r="H42" s="2"/>
      <c r="I42" s="2"/>
      <c r="J42" s="2"/>
      <c r="K42" s="2"/>
      <c r="L42" s="8"/>
      <c r="M42" s="7"/>
      <c r="N42" s="2"/>
      <c r="O42" s="2"/>
      <c r="P42" s="2"/>
      <c r="Q42" s="2"/>
      <c r="R42" s="2"/>
      <c r="S42" s="2" t="s">
        <v>51</v>
      </c>
      <c r="T42" s="2"/>
      <c r="U42" s="2"/>
      <c r="V42" s="2"/>
      <c r="W42" s="2"/>
      <c r="X42" s="8"/>
    </row>
    <row r="43" spans="1:24" ht="12" customHeight="1" thickBo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</row>
    <row r="45" spans="1:24" ht="12" customHeight="1" x14ac:dyDescent="0.15">
      <c r="W45" s="1" t="s">
        <v>2</v>
      </c>
    </row>
    <row r="46" spans="1:24" ht="12" customHeight="1" x14ac:dyDescent="0.15">
      <c r="W46" s="1">
        <v>1</v>
      </c>
      <c r="X46" s="1">
        <f>64/W46</f>
        <v>64</v>
      </c>
    </row>
    <row r="47" spans="1:24" ht="12" customHeight="1" x14ac:dyDescent="0.15">
      <c r="W47" s="12">
        <v>1000</v>
      </c>
      <c r="X47" s="1">
        <f>64/W47</f>
        <v>6.4000000000000001E-2</v>
      </c>
    </row>
  </sheetData>
  <mergeCells count="176">
    <mergeCell ref="K22:L22"/>
    <mergeCell ref="M22:N22"/>
    <mergeCell ref="O22:P22"/>
    <mergeCell ref="Q22:R22"/>
    <mergeCell ref="S22:T22"/>
    <mergeCell ref="U22:V22"/>
    <mergeCell ref="A4:E4"/>
    <mergeCell ref="A3:E3"/>
    <mergeCell ref="A2:E2"/>
    <mergeCell ref="W22:X22"/>
    <mergeCell ref="O21:P21"/>
    <mergeCell ref="Q21:R21"/>
    <mergeCell ref="S21:T21"/>
    <mergeCell ref="U21:V21"/>
    <mergeCell ref="W21:X21"/>
    <mergeCell ref="B20:F20"/>
    <mergeCell ref="G20:H20"/>
    <mergeCell ref="I20:J20"/>
    <mergeCell ref="K20:L20"/>
    <mergeCell ref="M20:N20"/>
    <mergeCell ref="B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X20"/>
    <mergeCell ref="B22:F22"/>
    <mergeCell ref="G22:H22"/>
    <mergeCell ref="I22:J22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7:X17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U15:V15"/>
    <mergeCell ref="W15:X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5:D16"/>
    <mergeCell ref="E15:F15"/>
    <mergeCell ref="G15:H15"/>
    <mergeCell ref="I15:J15"/>
    <mergeCell ref="K15:L15"/>
    <mergeCell ref="M15:N15"/>
    <mergeCell ref="O15:P15"/>
    <mergeCell ref="Q15:R15"/>
    <mergeCell ref="S15:T15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1:X11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11:F11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B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B9:F9"/>
    <mergeCell ref="G9:H9"/>
    <mergeCell ref="I9:J9"/>
    <mergeCell ref="K9:L9"/>
    <mergeCell ref="M9:N9"/>
    <mergeCell ref="O9:P9"/>
    <mergeCell ref="Q9:R9"/>
    <mergeCell ref="S9:T9"/>
    <mergeCell ref="U9:V9"/>
    <mergeCell ref="Q7:R7"/>
    <mergeCell ref="S7:T7"/>
    <mergeCell ref="U7:V7"/>
    <mergeCell ref="W7:X7"/>
    <mergeCell ref="B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Q8:R8"/>
    <mergeCell ref="S8:T8"/>
    <mergeCell ref="U8:V8"/>
    <mergeCell ref="W8:X8"/>
    <mergeCell ref="A5:G5"/>
    <mergeCell ref="H5:I5"/>
    <mergeCell ref="L5:O5"/>
    <mergeCell ref="P5:Q5"/>
    <mergeCell ref="A6:G6"/>
    <mergeCell ref="H6:I6"/>
    <mergeCell ref="F2:T2"/>
    <mergeCell ref="U2:X2"/>
    <mergeCell ref="P3:R3"/>
    <mergeCell ref="U3:W3"/>
    <mergeCell ref="M4:Q4"/>
    <mergeCell ref="S4:X4"/>
  </mergeCells>
  <phoneticPr fontId="2"/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>
              <from>
                <xdr:col>1</xdr:col>
                <xdr:colOff>9525</xdr:colOff>
                <xdr:row>19</xdr:row>
                <xdr:rowOff>57150</xdr:rowOff>
              </from>
              <to>
                <xdr:col>4</xdr:col>
                <xdr:colOff>123825</xdr:colOff>
                <xdr:row>19</xdr:row>
                <xdr:rowOff>190500</xdr:rowOff>
              </to>
            </anchor>
          </objectPr>
        </oleObject>
      </mc:Choice>
      <mc:Fallback>
        <oleObject progId="Equation.3" shapeId="102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"/>
  <sheetViews>
    <sheetView tabSelected="1" zoomScale="205" zoomScaleNormal="205" zoomScaleSheetLayoutView="115" zoomScalePageLayoutView="150" workbookViewId="0">
      <selection activeCell="A2" sqref="A2:X4"/>
    </sheetView>
  </sheetViews>
  <sheetFormatPr defaultColWidth="3.625" defaultRowHeight="12" customHeight="1" x14ac:dyDescent="0.15"/>
  <cols>
    <col min="1" max="22" width="3.625" style="1"/>
    <col min="23" max="23" width="4.5" style="1" bestFit="1" customWidth="1"/>
    <col min="24" max="30" width="3.625" style="1"/>
    <col min="31" max="31" width="5" style="1" bestFit="1" customWidth="1"/>
    <col min="32" max="32" width="6.125" style="1" bestFit="1" customWidth="1"/>
    <col min="33" max="16384" width="3.625" style="1"/>
  </cols>
  <sheetData>
    <row r="1" spans="1:24" ht="12" customHeight="1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4.95" customHeight="1" x14ac:dyDescent="0.15">
      <c r="A2" s="99" t="s">
        <v>52</v>
      </c>
      <c r="B2" s="100"/>
      <c r="C2" s="100"/>
      <c r="D2" s="100"/>
      <c r="E2" s="101"/>
      <c r="F2" s="39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0">
        <v>4.3</v>
      </c>
      <c r="V2" s="40"/>
      <c r="W2" s="40"/>
      <c r="X2" s="42"/>
    </row>
    <row r="3" spans="1:24" ht="24.95" customHeight="1" x14ac:dyDescent="0.15">
      <c r="A3" s="96" t="s">
        <v>53</v>
      </c>
      <c r="B3" s="97"/>
      <c r="C3" s="97"/>
      <c r="D3" s="97"/>
      <c r="E3" s="98"/>
      <c r="F3" s="14" t="s">
        <v>4</v>
      </c>
      <c r="G3" s="15"/>
      <c r="H3" s="15" t="s">
        <v>5</v>
      </c>
      <c r="I3" s="15"/>
      <c r="J3" s="15" t="s">
        <v>6</v>
      </c>
      <c r="K3" s="15"/>
      <c r="L3" s="16" t="s">
        <v>7</v>
      </c>
      <c r="M3" s="15"/>
      <c r="N3" s="17"/>
      <c r="O3" s="103" t="s">
        <v>56</v>
      </c>
      <c r="P3" s="43"/>
      <c r="Q3" s="44"/>
      <c r="R3" s="44"/>
      <c r="S3" s="18" t="s">
        <v>8</v>
      </c>
      <c r="T3" s="102" t="s">
        <v>55</v>
      </c>
      <c r="U3" s="43"/>
      <c r="V3" s="44"/>
      <c r="W3" s="44"/>
      <c r="X3" s="20" t="s">
        <v>8</v>
      </c>
    </row>
    <row r="4" spans="1:24" ht="24.95" customHeight="1" thickBot="1" x14ac:dyDescent="0.2">
      <c r="A4" s="93" t="s">
        <v>54</v>
      </c>
      <c r="B4" s="94"/>
      <c r="C4" s="94"/>
      <c r="D4" s="94"/>
      <c r="E4" s="95"/>
      <c r="F4" s="21" t="s">
        <v>10</v>
      </c>
      <c r="G4" s="22"/>
      <c r="H4" s="23" t="s">
        <v>11</v>
      </c>
      <c r="I4" s="24"/>
      <c r="J4" s="23" t="s">
        <v>12</v>
      </c>
      <c r="K4" s="19"/>
      <c r="L4" s="104" t="s">
        <v>58</v>
      </c>
      <c r="M4" s="45"/>
      <c r="N4" s="46"/>
      <c r="O4" s="46"/>
      <c r="P4" s="46"/>
      <c r="Q4" s="47"/>
      <c r="R4" s="104" t="s">
        <v>57</v>
      </c>
      <c r="S4" s="45"/>
      <c r="T4" s="46"/>
      <c r="U4" s="46"/>
      <c r="V4" s="46"/>
      <c r="W4" s="46"/>
      <c r="X4" s="48"/>
    </row>
    <row r="5" spans="1:24" ht="20.100000000000001" customHeight="1" x14ac:dyDescent="0.15">
      <c r="A5" s="35" t="s">
        <v>13</v>
      </c>
      <c r="B5" s="36"/>
      <c r="C5" s="36"/>
      <c r="D5" s="36"/>
      <c r="E5" s="36"/>
      <c r="F5" s="36"/>
      <c r="G5" s="36"/>
      <c r="H5" s="90"/>
      <c r="I5" s="90"/>
      <c r="J5" s="25" t="s">
        <v>0</v>
      </c>
      <c r="K5" s="25"/>
      <c r="L5" s="36" t="s">
        <v>14</v>
      </c>
      <c r="M5" s="36"/>
      <c r="N5" s="36"/>
      <c r="O5" s="36"/>
      <c r="P5" s="91"/>
      <c r="Q5" s="91"/>
      <c r="R5" s="25" t="s">
        <v>15</v>
      </c>
      <c r="S5" s="25"/>
      <c r="T5" s="25"/>
      <c r="U5" s="25"/>
      <c r="V5" s="25"/>
      <c r="W5" s="25"/>
      <c r="X5" s="26"/>
    </row>
    <row r="6" spans="1:24" ht="20.100000000000001" customHeight="1" thickBot="1" x14ac:dyDescent="0.2">
      <c r="A6" s="37" t="s">
        <v>16</v>
      </c>
      <c r="B6" s="38"/>
      <c r="C6" s="38"/>
      <c r="D6" s="38"/>
      <c r="E6" s="38"/>
      <c r="F6" s="38"/>
      <c r="G6" s="38"/>
      <c r="H6" s="92"/>
      <c r="I6" s="92"/>
      <c r="J6" s="27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18" customHeight="1" x14ac:dyDescent="0.15">
      <c r="A7" s="53"/>
      <c r="B7" s="54"/>
      <c r="C7" s="54"/>
      <c r="D7" s="54"/>
      <c r="E7" s="54"/>
      <c r="F7" s="54"/>
      <c r="G7" s="50">
        <v>1</v>
      </c>
      <c r="H7" s="50"/>
      <c r="I7" s="50">
        <v>2</v>
      </c>
      <c r="J7" s="50"/>
      <c r="K7" s="50">
        <v>3</v>
      </c>
      <c r="L7" s="50"/>
      <c r="M7" s="55">
        <v>4</v>
      </c>
      <c r="N7" s="55"/>
      <c r="O7" s="49">
        <v>5</v>
      </c>
      <c r="P7" s="49"/>
      <c r="Q7" s="49">
        <v>6</v>
      </c>
      <c r="R7" s="49"/>
      <c r="S7" s="50">
        <v>7</v>
      </c>
      <c r="T7" s="50"/>
      <c r="U7" s="50">
        <v>8</v>
      </c>
      <c r="V7" s="50"/>
      <c r="W7" s="50">
        <v>9</v>
      </c>
      <c r="X7" s="51"/>
    </row>
    <row r="8" spans="1:24" s="3" customFormat="1" ht="89.25" customHeight="1" x14ac:dyDescent="0.15">
      <c r="A8" s="29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6"/>
    </row>
    <row r="9" spans="1:24" ht="18" customHeight="1" x14ac:dyDescent="0.15">
      <c r="A9" s="30" t="s">
        <v>18</v>
      </c>
      <c r="B9" s="52" t="s">
        <v>19</v>
      </c>
      <c r="C9" s="52"/>
      <c r="D9" s="52"/>
      <c r="E9" s="52"/>
      <c r="F9" s="52"/>
      <c r="G9" s="60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52"/>
      <c r="X9" s="56"/>
    </row>
    <row r="10" spans="1:24" ht="18" customHeight="1" x14ac:dyDescent="0.15">
      <c r="A10" s="30" t="s">
        <v>20</v>
      </c>
      <c r="B10" s="57" t="s">
        <v>21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</row>
    <row r="11" spans="1:24" ht="18" customHeight="1" x14ac:dyDescent="0.15">
      <c r="A11" s="30" t="s">
        <v>22</v>
      </c>
      <c r="B11" s="52" t="s">
        <v>47</v>
      </c>
      <c r="C11" s="52"/>
      <c r="D11" s="52"/>
      <c r="E11" s="52"/>
      <c r="F11" s="52"/>
      <c r="G11" s="52"/>
      <c r="H11" s="52"/>
      <c r="I11" s="64"/>
      <c r="J11" s="64"/>
      <c r="K11" s="64"/>
      <c r="L11" s="64"/>
      <c r="M11" s="65"/>
      <c r="N11" s="65"/>
      <c r="O11" s="65"/>
      <c r="P11" s="65"/>
      <c r="Q11" s="65"/>
      <c r="R11" s="65"/>
      <c r="S11" s="62"/>
      <c r="T11" s="62"/>
      <c r="U11" s="62"/>
      <c r="V11" s="62"/>
      <c r="W11" s="62"/>
      <c r="X11" s="63"/>
    </row>
    <row r="12" spans="1:24" ht="18" customHeight="1" x14ac:dyDescent="0.15">
      <c r="A12" s="30" t="s">
        <v>23</v>
      </c>
      <c r="B12" s="52" t="s">
        <v>24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6"/>
    </row>
    <row r="13" spans="1:24" ht="18" customHeight="1" x14ac:dyDescent="0.15">
      <c r="A13" s="30" t="s">
        <v>25</v>
      </c>
      <c r="B13" s="57" t="s">
        <v>26</v>
      </c>
      <c r="C13" s="57"/>
      <c r="D13" s="57"/>
      <c r="E13" s="57"/>
      <c r="F13" s="57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6"/>
    </row>
    <row r="14" spans="1:24" ht="18" customHeight="1" x14ac:dyDescent="0.15">
      <c r="A14" s="30" t="s">
        <v>27</v>
      </c>
      <c r="B14" s="52" t="s">
        <v>28</v>
      </c>
      <c r="C14" s="52"/>
      <c r="D14" s="52"/>
      <c r="E14" s="52"/>
      <c r="F14" s="52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</row>
    <row r="15" spans="1:24" ht="18" customHeight="1" x14ac:dyDescent="0.15">
      <c r="A15" s="30" t="s">
        <v>29</v>
      </c>
      <c r="B15" s="57" t="s">
        <v>30</v>
      </c>
      <c r="C15" s="57"/>
      <c r="D15" s="57"/>
      <c r="E15" s="52" t="s">
        <v>31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6"/>
    </row>
    <row r="16" spans="1:24" ht="18" customHeight="1" x14ac:dyDescent="0.15">
      <c r="A16" s="30" t="s">
        <v>32</v>
      </c>
      <c r="B16" s="57"/>
      <c r="C16" s="57"/>
      <c r="D16" s="57"/>
      <c r="E16" s="52" t="s">
        <v>33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6"/>
    </row>
    <row r="17" spans="1:24" ht="18" customHeight="1" x14ac:dyDescent="0.15">
      <c r="A17" s="33" t="s">
        <v>34</v>
      </c>
      <c r="B17" s="71" t="s">
        <v>36</v>
      </c>
      <c r="C17" s="71"/>
      <c r="D17" s="71"/>
      <c r="E17" s="71"/>
      <c r="F17" s="71"/>
      <c r="G17" s="87"/>
      <c r="H17" s="89"/>
      <c r="I17" s="87"/>
      <c r="J17" s="89"/>
      <c r="K17" s="87"/>
      <c r="L17" s="89"/>
      <c r="M17" s="87"/>
      <c r="N17" s="89"/>
      <c r="O17" s="87"/>
      <c r="P17" s="89"/>
      <c r="Q17" s="87"/>
      <c r="R17" s="89"/>
      <c r="S17" s="87"/>
      <c r="T17" s="89"/>
      <c r="U17" s="87"/>
      <c r="V17" s="89"/>
      <c r="W17" s="87"/>
      <c r="X17" s="88"/>
    </row>
    <row r="18" spans="1:24" ht="18" customHeight="1" x14ac:dyDescent="0.15">
      <c r="A18" s="30" t="s">
        <v>35</v>
      </c>
      <c r="B18" s="74" t="s">
        <v>46</v>
      </c>
      <c r="C18" s="74"/>
      <c r="D18" s="74"/>
      <c r="E18" s="74"/>
      <c r="F18" s="74"/>
      <c r="G18" s="87"/>
      <c r="H18" s="89"/>
      <c r="I18" s="87"/>
      <c r="J18" s="89"/>
      <c r="K18" s="87"/>
      <c r="L18" s="89"/>
      <c r="M18" s="87"/>
      <c r="N18" s="89"/>
      <c r="O18" s="87"/>
      <c r="P18" s="89"/>
      <c r="Q18" s="87"/>
      <c r="R18" s="89"/>
      <c r="S18" s="87"/>
      <c r="T18" s="89"/>
      <c r="U18" s="87"/>
      <c r="V18" s="89"/>
      <c r="W18" s="87"/>
      <c r="X18" s="88"/>
    </row>
    <row r="19" spans="1:24" ht="18" customHeight="1" x14ac:dyDescent="0.15">
      <c r="A19" s="30" t="s">
        <v>37</v>
      </c>
      <c r="B19" s="57" t="s">
        <v>48</v>
      </c>
      <c r="C19" s="57"/>
      <c r="D19" s="57"/>
      <c r="E19" s="57"/>
      <c r="F19" s="57"/>
      <c r="G19" s="85"/>
      <c r="H19" s="86"/>
      <c r="I19" s="85"/>
      <c r="J19" s="86"/>
      <c r="K19" s="85"/>
      <c r="L19" s="86"/>
      <c r="M19" s="85"/>
      <c r="N19" s="86"/>
      <c r="O19" s="85"/>
      <c r="P19" s="86"/>
      <c r="Q19" s="85"/>
      <c r="R19" s="86"/>
      <c r="S19" s="79"/>
      <c r="T19" s="84"/>
      <c r="U19" s="79"/>
      <c r="V19" s="84"/>
      <c r="W19" s="79"/>
      <c r="X19" s="80"/>
    </row>
    <row r="20" spans="1:24" ht="18" customHeight="1" x14ac:dyDescent="0.15">
      <c r="A20" s="30" t="s">
        <v>38</v>
      </c>
      <c r="B20" s="77" t="s">
        <v>44</v>
      </c>
      <c r="C20" s="77"/>
      <c r="D20" s="77"/>
      <c r="E20" s="77"/>
      <c r="F20" s="77"/>
      <c r="G20" s="79"/>
      <c r="H20" s="84"/>
      <c r="I20" s="79"/>
      <c r="J20" s="84"/>
      <c r="K20" s="79"/>
      <c r="L20" s="84"/>
      <c r="M20" s="79"/>
      <c r="N20" s="84"/>
      <c r="O20" s="79"/>
      <c r="P20" s="84"/>
      <c r="Q20" s="79"/>
      <c r="R20" s="84"/>
      <c r="S20" s="79"/>
      <c r="T20" s="84"/>
      <c r="U20" s="79"/>
      <c r="V20" s="84"/>
      <c r="W20" s="79"/>
      <c r="X20" s="80"/>
    </row>
    <row r="21" spans="1:24" ht="18" customHeight="1" x14ac:dyDescent="0.15">
      <c r="A21" s="30" t="s">
        <v>39</v>
      </c>
      <c r="B21" s="57" t="s">
        <v>50</v>
      </c>
      <c r="C21" s="57"/>
      <c r="D21" s="57"/>
      <c r="E21" s="57"/>
      <c r="F21" s="57"/>
      <c r="G21" s="79"/>
      <c r="H21" s="84"/>
      <c r="I21" s="79"/>
      <c r="J21" s="84"/>
      <c r="K21" s="79"/>
      <c r="L21" s="84"/>
      <c r="M21" s="79"/>
      <c r="N21" s="84"/>
      <c r="O21" s="79"/>
      <c r="P21" s="84"/>
      <c r="Q21" s="79"/>
      <c r="R21" s="84"/>
      <c r="S21" s="79"/>
      <c r="T21" s="84"/>
      <c r="U21" s="79"/>
      <c r="V21" s="84"/>
      <c r="W21" s="79"/>
      <c r="X21" s="80"/>
    </row>
    <row r="22" spans="1:24" ht="18" customHeight="1" thickBot="1" x14ac:dyDescent="0.2">
      <c r="A22" s="31" t="s">
        <v>40</v>
      </c>
      <c r="B22" s="75" t="s">
        <v>41</v>
      </c>
      <c r="C22" s="75"/>
      <c r="D22" s="75"/>
      <c r="E22" s="75"/>
      <c r="F22" s="75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3"/>
    </row>
    <row r="23" spans="1:24" ht="12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</row>
    <row r="24" spans="1:24" ht="12" customHeight="1" x14ac:dyDescent="0.15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</row>
    <row r="25" spans="1:24" ht="12" customHeight="1" x14ac:dyDescent="0.1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</row>
    <row r="26" spans="1:24" ht="12" customHeight="1" x14ac:dyDescent="0.15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8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</row>
    <row r="27" spans="1:24" ht="12" customHeight="1" x14ac:dyDescent="0.1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8"/>
      <c r="M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</row>
    <row r="28" spans="1:24" ht="12" customHeight="1" x14ac:dyDescent="0.1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8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8"/>
    </row>
    <row r="29" spans="1:24" ht="12" customHeight="1" x14ac:dyDescent="0.1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8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8"/>
    </row>
    <row r="30" spans="1:24" ht="12" customHeight="1" x14ac:dyDescent="0.1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8"/>
      <c r="M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8"/>
    </row>
    <row r="31" spans="1:24" ht="12" customHeight="1" x14ac:dyDescent="0.1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8"/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8"/>
    </row>
    <row r="32" spans="1:24" ht="12" customHeight="1" x14ac:dyDescent="0.1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8"/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8"/>
    </row>
    <row r="33" spans="1:24" ht="12" customHeight="1" x14ac:dyDescent="0.1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8"/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8"/>
    </row>
    <row r="34" spans="1:24" ht="12" customHeight="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8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8"/>
    </row>
    <row r="35" spans="1:24" ht="12" customHeight="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8"/>
      <c r="M35" s="7"/>
      <c r="N35" s="2"/>
      <c r="O35" s="2"/>
      <c r="P35" s="2"/>
      <c r="Q35" s="2"/>
      <c r="R35" s="2"/>
      <c r="S35" s="2"/>
      <c r="T35" s="2"/>
      <c r="U35" s="2"/>
      <c r="V35" s="2"/>
      <c r="W35" s="2"/>
      <c r="X35" s="8"/>
    </row>
    <row r="36" spans="1:24" ht="12" customHeight="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8"/>
      <c r="M36" s="7"/>
      <c r="N36" s="2"/>
      <c r="O36" s="2"/>
      <c r="P36" s="2"/>
      <c r="Q36" s="2"/>
      <c r="R36" s="2"/>
      <c r="S36" s="2"/>
      <c r="T36" s="2"/>
      <c r="U36" s="2"/>
      <c r="V36" s="2"/>
      <c r="W36" s="2"/>
      <c r="X36" s="8"/>
    </row>
    <row r="37" spans="1:24" ht="12" customHeight="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8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8"/>
    </row>
    <row r="38" spans="1:24" ht="12" customHeight="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8"/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8"/>
    </row>
    <row r="39" spans="1:24" ht="12" customHeight="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8"/>
      <c r="M39" s="7"/>
      <c r="N39" s="2"/>
      <c r="O39" s="2"/>
      <c r="P39" s="2"/>
      <c r="Q39" s="2"/>
      <c r="R39" s="2"/>
      <c r="S39" s="2"/>
      <c r="T39" s="2"/>
      <c r="U39" s="2"/>
      <c r="V39" s="2"/>
      <c r="W39" s="2"/>
      <c r="X39" s="8"/>
    </row>
    <row r="40" spans="1:24" ht="12" customHeight="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8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8"/>
    </row>
    <row r="41" spans="1:24" ht="12" customHeight="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8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8"/>
    </row>
    <row r="42" spans="1:24" ht="12" customHeight="1" x14ac:dyDescent="0.15">
      <c r="A42" s="7"/>
      <c r="B42" s="2"/>
      <c r="C42" s="2"/>
      <c r="D42" s="2"/>
      <c r="E42" s="2"/>
      <c r="F42" s="32" t="s">
        <v>45</v>
      </c>
      <c r="G42" s="2"/>
      <c r="H42" s="2"/>
      <c r="I42" s="2"/>
      <c r="J42" s="2"/>
      <c r="K42" s="2"/>
      <c r="L42" s="8"/>
      <c r="M42" s="7"/>
      <c r="N42" s="2"/>
      <c r="O42" s="2"/>
      <c r="P42" s="2"/>
      <c r="Q42" s="2"/>
      <c r="R42" s="2"/>
      <c r="S42" s="2" t="s">
        <v>1</v>
      </c>
      <c r="T42" s="2"/>
      <c r="U42" s="2"/>
      <c r="V42" s="2"/>
      <c r="W42" s="2"/>
      <c r="X42" s="8"/>
    </row>
    <row r="43" spans="1:24" ht="12" customHeight="1" thickBo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</row>
    <row r="45" spans="1:24" ht="12" customHeight="1" x14ac:dyDescent="0.15">
      <c r="W45" s="1" t="s">
        <v>2</v>
      </c>
    </row>
    <row r="46" spans="1:24" ht="12" customHeight="1" x14ac:dyDescent="0.15">
      <c r="W46" s="1">
        <v>1</v>
      </c>
      <c r="X46" s="1">
        <f>64/W46</f>
        <v>64</v>
      </c>
    </row>
    <row r="47" spans="1:24" ht="12" customHeight="1" x14ac:dyDescent="0.15">
      <c r="W47" s="12">
        <v>1000</v>
      </c>
      <c r="X47" s="1">
        <f>64/W47</f>
        <v>6.4000000000000001E-2</v>
      </c>
    </row>
  </sheetData>
  <mergeCells count="176">
    <mergeCell ref="A5:G5"/>
    <mergeCell ref="H5:I5"/>
    <mergeCell ref="L5:O5"/>
    <mergeCell ref="P5:Q5"/>
    <mergeCell ref="A6:G6"/>
    <mergeCell ref="H6:I6"/>
    <mergeCell ref="F2:T2"/>
    <mergeCell ref="U2:X2"/>
    <mergeCell ref="P3:R3"/>
    <mergeCell ref="U3:W3"/>
    <mergeCell ref="M4:Q4"/>
    <mergeCell ref="S4:X4"/>
    <mergeCell ref="A2:E2"/>
    <mergeCell ref="A3:E3"/>
    <mergeCell ref="A4:E4"/>
    <mergeCell ref="Q7:R7"/>
    <mergeCell ref="S7:T7"/>
    <mergeCell ref="U7:V7"/>
    <mergeCell ref="W7:X7"/>
    <mergeCell ref="B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Q8:R8"/>
    <mergeCell ref="S8:T8"/>
    <mergeCell ref="U8:V8"/>
    <mergeCell ref="W8:X8"/>
    <mergeCell ref="W9:X9"/>
    <mergeCell ref="B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B9:F9"/>
    <mergeCell ref="G9:H9"/>
    <mergeCell ref="I9:J9"/>
    <mergeCell ref="K9:L9"/>
    <mergeCell ref="M9:N9"/>
    <mergeCell ref="O9:P9"/>
    <mergeCell ref="Q9:R9"/>
    <mergeCell ref="S9:T9"/>
    <mergeCell ref="U9:V9"/>
    <mergeCell ref="W11:X11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B15:D16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</mergeCells>
  <phoneticPr fontId="2"/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3077" r:id="rId4">
          <objectPr defaultSize="0" autoPict="0" r:id="rId5">
            <anchor moveWithCells="1">
              <from>
                <xdr:col>1</xdr:col>
                <xdr:colOff>9525</xdr:colOff>
                <xdr:row>19</xdr:row>
                <xdr:rowOff>57150</xdr:rowOff>
              </from>
              <to>
                <xdr:col>4</xdr:col>
                <xdr:colOff>123825</xdr:colOff>
                <xdr:row>19</xdr:row>
                <xdr:rowOff>190500</xdr:rowOff>
              </to>
            </anchor>
          </objectPr>
        </oleObject>
      </mc:Choice>
      <mc:Fallback>
        <oleObject progId="Equation.3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サンプルデータ入り</vt:lpstr>
      <vt:lpstr>空シート</vt:lpstr>
      <vt:lpstr>サンプルデータ入り!Print_Area</vt:lpstr>
      <vt:lpstr>空シート!Print_Area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rtsubaki</cp:lastModifiedBy>
  <cp:lastPrinted>2014-06-10T08:27:18Z</cp:lastPrinted>
  <dcterms:created xsi:type="dcterms:W3CDTF">2013-07-14T12:27:39Z</dcterms:created>
  <dcterms:modified xsi:type="dcterms:W3CDTF">2014-06-10T08:30:00Z</dcterms:modified>
</cp:coreProperties>
</file>