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4200"/>
  </bookViews>
  <sheets>
    <sheet name="各月数値" sheetId="1" r:id="rId1"/>
    <sheet name="年次推移" sheetId="2" r:id="rId2"/>
  </sheets>
  <definedNames>
    <definedName name="_xlnm.Print_Area" localSheetId="0">各月数値!$A$1:$O$87</definedName>
    <definedName name="_xlnm.Print_Area" localSheetId="1">年次推移!$A$1:$O$20</definedName>
    <definedName name="_xlnm.Print_Titles" localSheetId="0">各月数値!$5:$6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" i="1" l="1"/>
  <c r="L8" i="1"/>
  <c r="K8" i="1"/>
  <c r="M8" i="1"/>
  <c r="J8" i="1"/>
  <c r="G8" i="1"/>
  <c r="L9" i="1"/>
  <c r="P9" i="1"/>
  <c r="K9" i="1"/>
  <c r="M9" i="1"/>
  <c r="J9" i="1"/>
  <c r="G9" i="1"/>
  <c r="P24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L10" i="1"/>
  <c r="P10" i="1"/>
  <c r="K10" i="1"/>
  <c r="M10" i="1"/>
  <c r="J10" i="1"/>
  <c r="G10" i="1"/>
  <c r="L11" i="1"/>
  <c r="K11" i="1"/>
  <c r="M11" i="1"/>
  <c r="J11" i="1"/>
  <c r="G11" i="1"/>
  <c r="L12" i="1"/>
  <c r="K12" i="1"/>
  <c r="M12" i="1"/>
  <c r="J12" i="1"/>
  <c r="G12" i="1"/>
  <c r="T25" i="2"/>
  <c r="Y25" i="2"/>
  <c r="S25" i="2"/>
  <c r="X25" i="2"/>
  <c r="R25" i="2"/>
  <c r="W25" i="2"/>
  <c r="Q25" i="2"/>
  <c r="V25" i="2"/>
  <c r="N25" i="2"/>
  <c r="M25" i="2"/>
  <c r="L25" i="2"/>
  <c r="I25" i="2"/>
  <c r="H25" i="2"/>
  <c r="G25" i="2"/>
  <c r="T26" i="2"/>
  <c r="Y26" i="2"/>
  <c r="S26" i="2"/>
  <c r="X26" i="2"/>
  <c r="R26" i="2"/>
  <c r="W26" i="2"/>
  <c r="Q26" i="2"/>
  <c r="V26" i="2"/>
  <c r="N26" i="2"/>
  <c r="M26" i="2"/>
  <c r="L26" i="2"/>
  <c r="I26" i="2"/>
  <c r="H26" i="2"/>
  <c r="G26" i="2"/>
  <c r="T33" i="2"/>
  <c r="S33" i="2"/>
  <c r="R33" i="2"/>
  <c r="Q33" i="2"/>
  <c r="L13" i="1"/>
  <c r="K13" i="1"/>
  <c r="M13" i="1"/>
  <c r="J13" i="1"/>
  <c r="G13" i="1"/>
  <c r="L16" i="1"/>
  <c r="K16" i="1"/>
  <c r="M16" i="1"/>
  <c r="J16" i="1"/>
  <c r="G16" i="1"/>
  <c r="L14" i="1"/>
  <c r="K14" i="1"/>
  <c r="M14" i="1"/>
  <c r="J14" i="1"/>
  <c r="G14" i="1"/>
  <c r="L15" i="1"/>
  <c r="K15" i="1"/>
  <c r="M15" i="1"/>
  <c r="J15" i="1"/>
  <c r="G15" i="1"/>
  <c r="L18" i="1"/>
  <c r="K18" i="1"/>
  <c r="M18" i="1"/>
  <c r="J18" i="1"/>
  <c r="G18" i="1"/>
  <c r="L19" i="1"/>
  <c r="K19" i="1"/>
  <c r="M19" i="1"/>
  <c r="J19" i="1"/>
  <c r="G19" i="1"/>
  <c r="Q27" i="2"/>
  <c r="V27" i="2"/>
  <c r="R27" i="2"/>
  <c r="W27" i="2"/>
  <c r="S27" i="2"/>
  <c r="X27" i="2"/>
  <c r="T27" i="2"/>
  <c r="Y27" i="2"/>
  <c r="Q28" i="2"/>
  <c r="V28" i="2"/>
  <c r="R28" i="2"/>
  <c r="W28" i="2"/>
  <c r="S28" i="2"/>
  <c r="X28" i="2"/>
  <c r="T28" i="2"/>
  <c r="Y28" i="2"/>
  <c r="Q29" i="2"/>
  <c r="V29" i="2"/>
  <c r="R29" i="2"/>
  <c r="W29" i="2"/>
  <c r="S29" i="2"/>
  <c r="X29" i="2"/>
  <c r="T29" i="2"/>
  <c r="Y29" i="2"/>
  <c r="Q30" i="2"/>
  <c r="V30" i="2"/>
  <c r="R30" i="2"/>
  <c r="W30" i="2"/>
  <c r="S30" i="2"/>
  <c r="X30" i="2"/>
  <c r="T30" i="2"/>
  <c r="Y30" i="2"/>
  <c r="Q31" i="2"/>
  <c r="V31" i="2"/>
  <c r="R31" i="2"/>
  <c r="W31" i="2"/>
  <c r="S31" i="2"/>
  <c r="X31" i="2"/>
  <c r="T31" i="2"/>
  <c r="Y31" i="2"/>
  <c r="Q32" i="2"/>
  <c r="V32" i="2"/>
  <c r="R32" i="2"/>
  <c r="W32" i="2"/>
  <c r="S32" i="2"/>
  <c r="X32" i="2"/>
  <c r="T32" i="2"/>
  <c r="Y32" i="2"/>
  <c r="V33" i="2"/>
  <c r="W33" i="2"/>
  <c r="X33" i="2"/>
  <c r="Y33" i="2"/>
  <c r="L17" i="1"/>
  <c r="K17" i="1"/>
  <c r="M17" i="1"/>
  <c r="J17" i="1"/>
  <c r="G17" i="1"/>
  <c r="L20" i="1"/>
  <c r="K20" i="1"/>
  <c r="M20" i="1"/>
  <c r="J20" i="1"/>
  <c r="G20" i="1"/>
  <c r="L7" i="2"/>
  <c r="K7" i="2"/>
  <c r="M7" i="2"/>
  <c r="J7" i="2"/>
  <c r="G7" i="2"/>
  <c r="L21" i="1"/>
  <c r="K21" i="1"/>
  <c r="M21" i="1"/>
  <c r="J21" i="1"/>
  <c r="G21" i="1"/>
  <c r="L23" i="1"/>
  <c r="K23" i="1"/>
  <c r="M23" i="1"/>
  <c r="J23" i="1"/>
  <c r="G23" i="1"/>
  <c r="L22" i="1"/>
  <c r="K22" i="1"/>
  <c r="M22" i="1"/>
  <c r="J22" i="1"/>
  <c r="G22" i="1"/>
  <c r="L24" i="1"/>
  <c r="K24" i="1"/>
  <c r="M24" i="1"/>
  <c r="J24" i="1"/>
  <c r="G24" i="1"/>
  <c r="L25" i="1"/>
  <c r="K25" i="1"/>
  <c r="M25" i="1"/>
  <c r="J25" i="1"/>
  <c r="G25" i="1"/>
  <c r="L26" i="1"/>
  <c r="K26" i="1"/>
  <c r="M26" i="1"/>
  <c r="J26" i="1"/>
  <c r="G26" i="1"/>
  <c r="L27" i="1"/>
  <c r="K27" i="1"/>
  <c r="M27" i="1"/>
  <c r="J27" i="1"/>
  <c r="G27" i="1"/>
  <c r="L28" i="1"/>
  <c r="L32" i="1"/>
  <c r="K32" i="1"/>
  <c r="L31" i="1"/>
  <c r="K31" i="1"/>
  <c r="L30" i="1"/>
  <c r="K30" i="1"/>
  <c r="L29" i="1"/>
  <c r="K29" i="1"/>
  <c r="K28" i="1"/>
  <c r="M28" i="1"/>
  <c r="J28" i="1"/>
  <c r="G28" i="1"/>
  <c r="M32" i="1"/>
  <c r="M31" i="1"/>
  <c r="M30" i="1"/>
  <c r="M29" i="1"/>
  <c r="J32" i="1"/>
  <c r="J31" i="1"/>
  <c r="J30" i="1"/>
  <c r="J29" i="1"/>
  <c r="G32" i="1"/>
  <c r="G31" i="1"/>
  <c r="G30" i="1"/>
  <c r="G29" i="1"/>
  <c r="L8" i="2"/>
  <c r="K8" i="2"/>
  <c r="M8" i="2"/>
  <c r="N27" i="2"/>
  <c r="J8" i="2"/>
  <c r="M27" i="2"/>
  <c r="G8" i="2"/>
  <c r="L27" i="2"/>
  <c r="I27" i="2"/>
  <c r="H27" i="2"/>
  <c r="G27" i="2"/>
  <c r="L36" i="1"/>
  <c r="K36" i="1"/>
  <c r="L35" i="1"/>
  <c r="K35" i="1"/>
  <c r="L34" i="1"/>
  <c r="K34" i="1"/>
  <c r="L33" i="1"/>
  <c r="K33" i="1"/>
  <c r="M36" i="1"/>
  <c r="M35" i="1"/>
  <c r="M34" i="1"/>
  <c r="M33" i="1"/>
  <c r="J36" i="1"/>
  <c r="J35" i="1"/>
  <c r="J34" i="1"/>
  <c r="J33" i="1"/>
  <c r="G36" i="1"/>
  <c r="G35" i="1"/>
  <c r="G34" i="1"/>
  <c r="G33" i="1"/>
  <c r="L39" i="1"/>
  <c r="K39" i="1"/>
  <c r="L38" i="1"/>
  <c r="K38" i="1"/>
  <c r="L37" i="1"/>
  <c r="K37" i="1"/>
  <c r="M39" i="1"/>
  <c r="M38" i="1"/>
  <c r="M37" i="1"/>
  <c r="J39" i="1"/>
  <c r="J38" i="1"/>
  <c r="J37" i="1"/>
  <c r="G39" i="1"/>
  <c r="G38" i="1"/>
  <c r="G37" i="1"/>
  <c r="L40" i="1"/>
  <c r="K40" i="1"/>
  <c r="M40" i="1"/>
  <c r="J40" i="1"/>
  <c r="G40" i="1"/>
  <c r="G10" i="2"/>
  <c r="L29" i="2"/>
  <c r="J10" i="2"/>
  <c r="M29" i="2"/>
  <c r="L10" i="2"/>
  <c r="K10" i="2"/>
  <c r="M10" i="2"/>
  <c r="N29" i="2"/>
  <c r="G11" i="2"/>
  <c r="L30" i="2"/>
  <c r="J11" i="2"/>
  <c r="M30" i="2"/>
  <c r="L11" i="2"/>
  <c r="K11" i="2"/>
  <c r="M11" i="2"/>
  <c r="N30" i="2"/>
  <c r="G12" i="2"/>
  <c r="L31" i="2"/>
  <c r="J12" i="2"/>
  <c r="M31" i="2"/>
  <c r="L12" i="2"/>
  <c r="K12" i="2"/>
  <c r="M12" i="2"/>
  <c r="N31" i="2"/>
  <c r="G13" i="2"/>
  <c r="L32" i="2"/>
  <c r="J13" i="2"/>
  <c r="M32" i="2"/>
  <c r="L13" i="2"/>
  <c r="K13" i="2"/>
  <c r="M13" i="2"/>
  <c r="N32" i="2"/>
  <c r="G14" i="2"/>
  <c r="L33" i="2"/>
  <c r="J14" i="2"/>
  <c r="M33" i="2"/>
  <c r="L14" i="2"/>
  <c r="K14" i="2"/>
  <c r="M14" i="2"/>
  <c r="N33" i="2"/>
  <c r="G16" i="2"/>
  <c r="L35" i="2"/>
  <c r="J16" i="2"/>
  <c r="M35" i="2"/>
  <c r="L16" i="2"/>
  <c r="K16" i="2"/>
  <c r="M16" i="2"/>
  <c r="N35" i="2"/>
  <c r="G17" i="2"/>
  <c r="L41" i="2"/>
  <c r="J17" i="2"/>
  <c r="M41" i="2"/>
  <c r="L17" i="2"/>
  <c r="K17" i="2"/>
  <c r="M17" i="2"/>
  <c r="N41" i="2"/>
  <c r="L9" i="2"/>
  <c r="K9" i="2"/>
  <c r="M9" i="2"/>
  <c r="N28" i="2"/>
  <c r="J9" i="2"/>
  <c r="M28" i="2"/>
  <c r="G9" i="2"/>
  <c r="L28" i="2"/>
  <c r="I41" i="2"/>
  <c r="H41" i="2"/>
  <c r="G41" i="2"/>
  <c r="I35" i="2"/>
  <c r="H35" i="2"/>
  <c r="G35" i="2"/>
  <c r="I33" i="2"/>
  <c r="H33" i="2"/>
  <c r="G33" i="2"/>
  <c r="I32" i="2"/>
  <c r="H32" i="2"/>
  <c r="G32" i="2"/>
  <c r="I31" i="2"/>
  <c r="H31" i="2"/>
  <c r="G31" i="2"/>
  <c r="I30" i="2"/>
  <c r="H30" i="2"/>
  <c r="G30" i="2"/>
  <c r="I29" i="2"/>
  <c r="H29" i="2"/>
  <c r="G29" i="2"/>
  <c r="I28" i="2"/>
  <c r="H28" i="2"/>
  <c r="G28" i="2"/>
  <c r="M15" i="2"/>
  <c r="J15" i="2"/>
  <c r="G15" i="2"/>
  <c r="L41" i="1"/>
  <c r="K41" i="1"/>
  <c r="M41" i="1"/>
  <c r="J41" i="1"/>
  <c r="G41" i="1"/>
  <c r="L42" i="1"/>
  <c r="K42" i="1"/>
  <c r="M42" i="1"/>
  <c r="J42" i="1"/>
  <c r="G42" i="1"/>
  <c r="L43" i="1"/>
  <c r="K43" i="1"/>
  <c r="M43" i="1"/>
  <c r="J43" i="1"/>
  <c r="G43" i="1"/>
  <c r="L44" i="1"/>
  <c r="K44" i="1"/>
  <c r="M44" i="1"/>
  <c r="J44" i="1"/>
  <c r="G44" i="1"/>
  <c r="L45" i="1"/>
  <c r="K45" i="1"/>
  <c r="M45" i="1"/>
  <c r="K46" i="1"/>
  <c r="L46" i="1"/>
  <c r="M46" i="1"/>
  <c r="J45" i="1"/>
  <c r="G45" i="1"/>
  <c r="J46" i="1"/>
  <c r="G46" i="1"/>
  <c r="L47" i="1"/>
  <c r="K47" i="1"/>
  <c r="M47" i="1"/>
  <c r="J47" i="1"/>
  <c r="G47" i="1"/>
  <c r="L48" i="1"/>
  <c r="K48" i="1"/>
  <c r="M48" i="1"/>
  <c r="J48" i="1"/>
  <c r="G48" i="1"/>
  <c r="L49" i="1"/>
  <c r="K49" i="1"/>
  <c r="M49" i="1"/>
  <c r="J49" i="1"/>
  <c r="G49" i="1"/>
  <c r="L51" i="1"/>
  <c r="K51" i="1"/>
  <c r="M51" i="1"/>
  <c r="L50" i="1"/>
  <c r="K50" i="1"/>
  <c r="M50" i="1"/>
  <c r="J51" i="1"/>
  <c r="J50" i="1"/>
  <c r="G51" i="1"/>
  <c r="G50" i="1"/>
  <c r="L52" i="1"/>
  <c r="K52" i="1"/>
  <c r="M52" i="1"/>
  <c r="J52" i="1"/>
  <c r="G52" i="1"/>
  <c r="L53" i="1"/>
  <c r="K53" i="1"/>
  <c r="M53" i="1"/>
  <c r="J53" i="1"/>
  <c r="G53" i="1"/>
  <c r="L54" i="1"/>
  <c r="K54" i="1"/>
  <c r="M54" i="1"/>
  <c r="J54" i="1"/>
  <c r="G54" i="1"/>
  <c r="L55" i="1"/>
  <c r="K55" i="1"/>
  <c r="M55" i="1"/>
  <c r="J55" i="1"/>
  <c r="G55" i="1"/>
  <c r="L56" i="1"/>
  <c r="K56" i="1"/>
  <c r="M56" i="1"/>
  <c r="J56" i="1"/>
  <c r="G56" i="1"/>
  <c r="L72" i="1"/>
  <c r="K72" i="1"/>
  <c r="M72" i="1"/>
  <c r="J72" i="1"/>
  <c r="G72" i="1"/>
  <c r="L74" i="1"/>
  <c r="K74" i="1"/>
  <c r="M74" i="1"/>
  <c r="J74" i="1"/>
  <c r="G74" i="1"/>
  <c r="L76" i="1"/>
  <c r="K76" i="1"/>
  <c r="M76" i="1"/>
  <c r="J76" i="1"/>
  <c r="G76" i="1"/>
  <c r="L78" i="1"/>
  <c r="K78" i="1"/>
  <c r="M78" i="1"/>
  <c r="J78" i="1"/>
  <c r="G78" i="1"/>
  <c r="L82" i="1"/>
  <c r="K82" i="1"/>
  <c r="M82" i="1"/>
  <c r="J82" i="1"/>
  <c r="G82" i="1"/>
  <c r="L80" i="1"/>
  <c r="K80" i="1"/>
  <c r="M80" i="1"/>
  <c r="J80" i="1"/>
  <c r="G80" i="1"/>
  <c r="G81" i="1"/>
  <c r="L81" i="1"/>
  <c r="K81" i="1"/>
  <c r="J81" i="1"/>
  <c r="J79" i="1"/>
  <c r="G79" i="1"/>
  <c r="L77" i="1"/>
  <c r="K77" i="1"/>
  <c r="J77" i="1"/>
  <c r="G77" i="1"/>
  <c r="L75" i="1"/>
  <c r="K75" i="1"/>
  <c r="J75" i="1"/>
  <c r="G75" i="1"/>
  <c r="L73" i="1"/>
  <c r="K73" i="1"/>
  <c r="J73" i="1"/>
  <c r="G73" i="1"/>
  <c r="L57" i="1"/>
  <c r="K57" i="1"/>
  <c r="M57" i="1"/>
  <c r="J57" i="1"/>
  <c r="G57" i="1"/>
  <c r="L58" i="1"/>
  <c r="K58" i="1"/>
  <c r="J58" i="1"/>
  <c r="G58" i="1"/>
  <c r="G59" i="1"/>
  <c r="G60" i="1"/>
  <c r="J60" i="1"/>
  <c r="J59" i="1"/>
  <c r="L61" i="1"/>
  <c r="K61" i="1"/>
  <c r="M61" i="1"/>
  <c r="L60" i="1"/>
  <c r="K60" i="1"/>
  <c r="L59" i="1"/>
  <c r="K59" i="1"/>
  <c r="J61" i="1"/>
  <c r="G61" i="1"/>
  <c r="J62" i="1"/>
  <c r="G62" i="1"/>
  <c r="L62" i="1"/>
  <c r="K62" i="1"/>
  <c r="M62" i="1"/>
  <c r="L64" i="1"/>
  <c r="K64" i="1"/>
  <c r="J64" i="1"/>
  <c r="G64" i="1"/>
  <c r="L63" i="1"/>
  <c r="K63" i="1"/>
  <c r="M63" i="1"/>
  <c r="J63" i="1"/>
  <c r="G63" i="1"/>
  <c r="L65" i="1"/>
  <c r="K65" i="1"/>
  <c r="J65" i="1"/>
  <c r="G65" i="1"/>
  <c r="L66" i="1"/>
  <c r="K66" i="1"/>
  <c r="M66" i="1"/>
  <c r="J66" i="1"/>
  <c r="G66" i="1"/>
  <c r="L67" i="1"/>
  <c r="K67" i="1"/>
  <c r="J67" i="1"/>
  <c r="G67" i="1"/>
  <c r="L68" i="1"/>
  <c r="K68" i="1"/>
  <c r="M68" i="1"/>
  <c r="J68" i="1"/>
  <c r="G68" i="1"/>
  <c r="K70" i="1"/>
  <c r="L70" i="1"/>
  <c r="M70" i="1"/>
  <c r="K71" i="1"/>
  <c r="L71" i="1"/>
  <c r="M71" i="1"/>
  <c r="L69" i="1"/>
  <c r="K69" i="1"/>
  <c r="M69" i="1"/>
  <c r="G70" i="1"/>
  <c r="J70" i="1"/>
  <c r="G71" i="1"/>
  <c r="J71" i="1"/>
  <c r="J69" i="1"/>
  <c r="G69" i="1"/>
  <c r="M67" i="1"/>
  <c r="M65" i="1"/>
  <c r="M64" i="1"/>
  <c r="M81" i="1"/>
  <c r="M79" i="1"/>
  <c r="M77" i="1"/>
  <c r="M75" i="1"/>
  <c r="M73" i="1"/>
  <c r="M58" i="1"/>
  <c r="M59" i="1"/>
  <c r="M60" i="1"/>
</calcChain>
</file>

<file path=xl/sharedStrings.xml><?xml version="1.0" encoding="utf-8"?>
<sst xmlns="http://schemas.openxmlformats.org/spreadsheetml/2006/main" count="140" uniqueCount="92">
  <si>
    <t>うち女性</t>
    <rPh sb="2" eb="4">
      <t>ジョセイ</t>
    </rPh>
    <phoneticPr fontId="1"/>
  </si>
  <si>
    <t>学生会員</t>
    <rPh sb="0" eb="2">
      <t>ガクセイ</t>
    </rPh>
    <rPh sb="2" eb="4">
      <t>カイイン</t>
    </rPh>
    <phoneticPr fontId="1"/>
  </si>
  <si>
    <t>正会員（個人）</t>
    <rPh sb="0" eb="3">
      <t>セイカイイン</t>
    </rPh>
    <rPh sb="4" eb="6">
      <t>コジン</t>
    </rPh>
    <phoneticPr fontId="1"/>
  </si>
  <si>
    <t>2009年8月号</t>
    <rPh sb="4" eb="5">
      <t>ネン</t>
    </rPh>
    <rPh sb="6" eb="8">
      <t>ガツゴウ</t>
    </rPh>
    <phoneticPr fontId="1"/>
  </si>
  <si>
    <t>掲載号</t>
    <rPh sb="0" eb="3">
      <t>ケイサイゴウ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</si>
  <si>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</si>
  <si>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</si>
  <si>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</si>
  <si>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2009年7月号</t>
    <rPh sb="4" eb="5">
      <t>ネン</t>
    </rPh>
    <rPh sb="6" eb="8">
      <t>ガツゴウ</t>
    </rPh>
    <phoneticPr fontId="1"/>
  </si>
  <si>
    <t>2009年6月号</t>
    <rPh sb="4" eb="5">
      <t>ネン</t>
    </rPh>
    <rPh sb="6" eb="8">
      <t>ガツゴウ</t>
    </rPh>
    <phoneticPr fontId="1"/>
  </si>
  <si>
    <t>正会員（個人）＋学生会員</t>
    <rPh sb="0" eb="3">
      <t>セイカイイン</t>
    </rPh>
    <rPh sb="4" eb="6">
      <t>コジン</t>
    </rPh>
    <rPh sb="8" eb="10">
      <t>ガクセイ</t>
    </rPh>
    <rPh sb="10" eb="12">
      <t>カイイン</t>
    </rPh>
    <phoneticPr fontId="1"/>
  </si>
  <si>
    <t>2009年9月号</t>
    <rPh sb="4" eb="5">
      <t>ネン</t>
    </rPh>
    <rPh sb="6" eb="8">
      <t>ガツゴウ</t>
    </rPh>
    <phoneticPr fontId="1"/>
  </si>
  <si>
    <t>2009年10月号</t>
    <rPh sb="4" eb="5">
      <t>ネン</t>
    </rPh>
    <rPh sb="7" eb="9">
      <t>ガツゴウ</t>
    </rPh>
    <phoneticPr fontId="1"/>
  </si>
  <si>
    <t>2009年11月号</t>
    <rPh sb="4" eb="5">
      <t>ネン</t>
    </rPh>
    <rPh sb="7" eb="9">
      <t>ガツゴウ</t>
    </rPh>
    <phoneticPr fontId="1"/>
  </si>
  <si>
    <t>2009年12月号</t>
    <rPh sb="4" eb="5">
      <t>ネン</t>
    </rPh>
    <rPh sb="7" eb="9">
      <t>ガツゴウ</t>
    </rPh>
    <phoneticPr fontId="1"/>
  </si>
  <si>
    <t>2010年1月号</t>
    <rPh sb="4" eb="5">
      <t>ネン</t>
    </rPh>
    <rPh sb="6" eb="8">
      <t>ガツゴウ</t>
    </rPh>
    <phoneticPr fontId="1"/>
  </si>
  <si>
    <t>2010年2月号</t>
    <rPh sb="4" eb="5">
      <t>ネン</t>
    </rPh>
    <rPh sb="6" eb="8">
      <t>ガツゴウ</t>
    </rPh>
    <phoneticPr fontId="1"/>
  </si>
  <si>
    <t>2010年3月号</t>
    <rPh sb="4" eb="5">
      <t>ネン</t>
    </rPh>
    <rPh sb="6" eb="8">
      <t>ガツゴウ</t>
    </rPh>
    <phoneticPr fontId="1"/>
  </si>
  <si>
    <t>2010年4月号</t>
    <rPh sb="4" eb="5">
      <t>ネン</t>
    </rPh>
    <rPh sb="6" eb="8">
      <t>ガツゴウ</t>
    </rPh>
    <phoneticPr fontId="1"/>
  </si>
  <si>
    <t>2010年5月号</t>
    <rPh sb="4" eb="5">
      <t>ネン</t>
    </rPh>
    <rPh sb="6" eb="8">
      <t>ガツゴウ</t>
    </rPh>
    <phoneticPr fontId="1"/>
  </si>
  <si>
    <t>2010年6月号</t>
    <rPh sb="4" eb="5">
      <t>ネン</t>
    </rPh>
    <rPh sb="6" eb="8">
      <t>ガツゴウ</t>
    </rPh>
    <phoneticPr fontId="1"/>
  </si>
  <si>
    <t>2010年7月号</t>
    <rPh sb="4" eb="5">
      <t>ネン</t>
    </rPh>
    <rPh sb="6" eb="8">
      <t>ガツゴウ</t>
    </rPh>
    <phoneticPr fontId="1"/>
  </si>
  <si>
    <t>2010年8月号</t>
    <rPh sb="4" eb="5">
      <t>ネン</t>
    </rPh>
    <rPh sb="6" eb="8">
      <t>ガツゴウ</t>
    </rPh>
    <phoneticPr fontId="1"/>
  </si>
  <si>
    <t>毎月の女性会員の内数が公表されたのは2009年4月以降．</t>
    <rPh sb="0" eb="2">
      <t>マイツキ</t>
    </rPh>
    <rPh sb="3" eb="5">
      <t>ジョセイ</t>
    </rPh>
    <rPh sb="5" eb="7">
      <t>カイイン</t>
    </rPh>
    <rPh sb="8" eb="9">
      <t>ウチ</t>
    </rPh>
    <rPh sb="9" eb="10">
      <t>スウ</t>
    </rPh>
    <rPh sb="11" eb="13">
      <t>コウヒョウ</t>
    </rPh>
    <rPh sb="22" eb="23">
      <t>ネン</t>
    </rPh>
    <rPh sb="24" eb="25">
      <t>ガツ</t>
    </rPh>
    <rPh sb="25" eb="27">
      <t>イコウ</t>
    </rPh>
    <phoneticPr fontId="1"/>
  </si>
  <si>
    <t>* 記録なし</t>
    <rPh sb="2" eb="4">
      <t>キロク</t>
    </rPh>
    <phoneticPr fontId="1"/>
  </si>
  <si>
    <t>2004年4月30日以前のデータは把握されていない．</t>
    <rPh sb="4" eb="5">
      <t>ネン</t>
    </rPh>
    <rPh sb="6" eb="7">
      <t>ガツ</t>
    </rPh>
    <rPh sb="9" eb="10">
      <t>ニチ</t>
    </rPh>
    <rPh sb="10" eb="12">
      <t>イゼン</t>
    </rPh>
    <rPh sb="17" eb="19">
      <t>ハアク</t>
    </rPh>
    <phoneticPr fontId="1"/>
  </si>
  <si>
    <t>土木学会における女性の会員数の動向</t>
    <rPh sb="0" eb="2">
      <t>ドボク</t>
    </rPh>
    <rPh sb="2" eb="4">
      <t>ガッカイ</t>
    </rPh>
    <rPh sb="8" eb="10">
      <t>ジョセイ</t>
    </rPh>
    <rPh sb="11" eb="14">
      <t>カイインスウ</t>
    </rPh>
    <rPh sb="15" eb="17">
      <t>ドウコウ</t>
    </rPh>
    <phoneticPr fontId="1"/>
  </si>
  <si>
    <t>※企画委員会資料</t>
    <rPh sb="1" eb="3">
      <t>キカクイ</t>
    </rPh>
    <rPh sb="3" eb="6">
      <t>イインカイ</t>
    </rPh>
    <rPh sb="6" eb="8">
      <t>シリョウ</t>
    </rPh>
    <phoneticPr fontId="1"/>
  </si>
  <si>
    <t>※企画委員会資料</t>
    <rPh sb="1" eb="3">
      <t>キカク</t>
    </rPh>
    <rPh sb="3" eb="6">
      <t>イインカイ</t>
    </rPh>
    <rPh sb="6" eb="8">
      <t>シリョウ</t>
    </rPh>
    <phoneticPr fontId="1"/>
  </si>
  <si>
    <t>企画委員会：「土木学会『見える化データ』2010」より．</t>
    <rPh sb="0" eb="5">
      <t>キカクイインカイ</t>
    </rPh>
    <rPh sb="7" eb="11">
      <t>ドボクガッカイ</t>
    </rPh>
    <rPh sb="12" eb="13">
      <t>ミ</t>
    </rPh>
    <rPh sb="15" eb="16">
      <t>カ</t>
    </rPh>
    <phoneticPr fontId="1"/>
  </si>
  <si>
    <t>2010年9月号</t>
    <rPh sb="4" eb="5">
      <t>ネン</t>
    </rPh>
    <rPh sb="6" eb="8">
      <t>ガツゴウ</t>
    </rPh>
    <phoneticPr fontId="1"/>
  </si>
  <si>
    <t>2010年10月号</t>
    <rPh sb="4" eb="5">
      <t>ネン</t>
    </rPh>
    <rPh sb="7" eb="9">
      <t>ガツゴウ</t>
    </rPh>
    <phoneticPr fontId="1"/>
  </si>
  <si>
    <t>2010年11月号</t>
    <rPh sb="4" eb="5">
      <t>ネン</t>
    </rPh>
    <rPh sb="7" eb="9">
      <t>ガツゴウ</t>
    </rPh>
    <phoneticPr fontId="1"/>
  </si>
  <si>
    <t>2010年12月号</t>
    <rPh sb="4" eb="5">
      <t>ネン</t>
    </rPh>
    <rPh sb="7" eb="9">
      <t>ガツゴウ</t>
    </rPh>
    <phoneticPr fontId="1"/>
  </si>
  <si>
    <t>2011年1月号</t>
    <rPh sb="4" eb="5">
      <t>ネン</t>
    </rPh>
    <rPh sb="6" eb="8">
      <t>ガツゴウ</t>
    </rPh>
    <phoneticPr fontId="1"/>
  </si>
  <si>
    <t>※当小委員会調べ</t>
    <rPh sb="1" eb="2">
      <t>トウ</t>
    </rPh>
    <rPh sb="2" eb="6">
      <t>ショウイインカイ</t>
    </rPh>
    <rPh sb="6" eb="7">
      <t>シラ</t>
    </rPh>
    <phoneticPr fontId="1"/>
  </si>
  <si>
    <t>当小委員会調べ（土木学会事務局に依頼して入手）</t>
    <rPh sb="0" eb="5">
      <t>トウショウイインカイ</t>
    </rPh>
    <rPh sb="5" eb="6">
      <t>シラ</t>
    </rPh>
    <rPh sb="8" eb="12">
      <t>ドボクガッカイ</t>
    </rPh>
    <rPh sb="12" eb="15">
      <t>ジムキョク</t>
    </rPh>
    <rPh sb="16" eb="18">
      <t>イライ</t>
    </rPh>
    <rPh sb="20" eb="22">
      <t>ニュウシュ</t>
    </rPh>
    <phoneticPr fontId="1"/>
  </si>
  <si>
    <t>2011年2月号</t>
    <rPh sb="4" eb="5">
      <t>ネン</t>
    </rPh>
    <rPh sb="6" eb="8">
      <t>ガツゴウ</t>
    </rPh>
    <phoneticPr fontId="1"/>
  </si>
  <si>
    <t>2011年3月号</t>
    <rPh sb="4" eb="5">
      <t>ネン</t>
    </rPh>
    <rPh sb="6" eb="8">
      <t>ガツゴウ</t>
    </rPh>
    <phoneticPr fontId="1"/>
  </si>
  <si>
    <t>2011年4月号</t>
    <rPh sb="4" eb="5">
      <t>ネン</t>
    </rPh>
    <rPh sb="6" eb="7">
      <t>ガツ</t>
    </rPh>
    <rPh sb="7" eb="8">
      <t>ゴウ</t>
    </rPh>
    <phoneticPr fontId="1"/>
  </si>
  <si>
    <t>※</t>
    <phoneticPr fontId="1"/>
  </si>
  <si>
    <t>2011年5月号</t>
    <rPh sb="4" eb="5">
      <t>ネン</t>
    </rPh>
    <rPh sb="6" eb="7">
      <t>ガツ</t>
    </rPh>
    <rPh sb="7" eb="8">
      <t>ゴウ</t>
    </rPh>
    <phoneticPr fontId="1"/>
  </si>
  <si>
    <t>2011年6月号</t>
    <rPh sb="4" eb="5">
      <t>ネン</t>
    </rPh>
    <rPh sb="6" eb="7">
      <t>ガツ</t>
    </rPh>
    <rPh sb="7" eb="8">
      <t>ゴウ</t>
    </rPh>
    <phoneticPr fontId="1"/>
  </si>
  <si>
    <t>2011年7月号</t>
    <rPh sb="4" eb="5">
      <t>ネン</t>
    </rPh>
    <rPh sb="6" eb="7">
      <t>ガツ</t>
    </rPh>
    <rPh sb="7" eb="8">
      <t>ゴウ</t>
    </rPh>
    <phoneticPr fontId="1"/>
  </si>
  <si>
    <t>2011年8月号</t>
    <rPh sb="4" eb="5">
      <t>ネン</t>
    </rPh>
    <rPh sb="6" eb="7">
      <t>ガツ</t>
    </rPh>
    <rPh sb="7" eb="8">
      <t>ゴウ</t>
    </rPh>
    <phoneticPr fontId="1"/>
  </si>
  <si>
    <t>2011年9月号</t>
    <rPh sb="4" eb="5">
      <t>ネン</t>
    </rPh>
    <rPh sb="6" eb="7">
      <t>ガツ</t>
    </rPh>
    <rPh sb="7" eb="8">
      <t>ゴウ</t>
    </rPh>
    <phoneticPr fontId="1"/>
  </si>
  <si>
    <t>2011年10月号</t>
    <rPh sb="4" eb="5">
      <t>ネン</t>
    </rPh>
    <rPh sb="7" eb="8">
      <t>ガツ</t>
    </rPh>
    <rPh sb="8" eb="9">
      <t>ゴウ</t>
    </rPh>
    <phoneticPr fontId="1"/>
  </si>
  <si>
    <t>2011年11月号</t>
    <rPh sb="4" eb="5">
      <t>ネン</t>
    </rPh>
    <rPh sb="7" eb="8">
      <t>ガツ</t>
    </rPh>
    <rPh sb="8" eb="9">
      <t>ゴウ</t>
    </rPh>
    <phoneticPr fontId="1"/>
  </si>
  <si>
    <t>2011年12月号</t>
    <rPh sb="4" eb="5">
      <t>ネン</t>
    </rPh>
    <rPh sb="7" eb="8">
      <t>ガツ</t>
    </rPh>
    <rPh sb="8" eb="9">
      <t>ゴウ</t>
    </rPh>
    <phoneticPr fontId="1"/>
  </si>
  <si>
    <t>正会員</t>
    <rPh sb="0" eb="3">
      <t>セイカイイン</t>
    </rPh>
    <phoneticPr fontId="2"/>
  </si>
  <si>
    <t>学生会員</t>
    <rPh sb="0" eb="2">
      <t>ガクセイ</t>
    </rPh>
    <rPh sb="2" eb="4">
      <t>カイイン</t>
    </rPh>
    <phoneticPr fontId="2"/>
  </si>
  <si>
    <t>合計</t>
    <rPh sb="0" eb="2">
      <t>ゴウケイ</t>
    </rPh>
    <phoneticPr fontId="2"/>
  </si>
  <si>
    <t>2012年1月号</t>
    <rPh sb="4" eb="5">
      <t>ネン</t>
    </rPh>
    <rPh sb="6" eb="7">
      <t>ガツ</t>
    </rPh>
    <rPh sb="7" eb="8">
      <t>ゴウ</t>
    </rPh>
    <phoneticPr fontId="1"/>
  </si>
  <si>
    <t>2012年2月号</t>
    <rPh sb="4" eb="5">
      <t>ネン</t>
    </rPh>
    <rPh sb="6" eb="7">
      <t>ガツ</t>
    </rPh>
    <rPh sb="7" eb="8">
      <t>ゴウ</t>
    </rPh>
    <phoneticPr fontId="1"/>
  </si>
  <si>
    <t>2012年3月号</t>
    <rPh sb="4" eb="5">
      <t>ネン</t>
    </rPh>
    <rPh sb="6" eb="7">
      <t>ガツ</t>
    </rPh>
    <rPh sb="7" eb="8">
      <t>ゴウ</t>
    </rPh>
    <phoneticPr fontId="1"/>
  </si>
  <si>
    <t>2012年4月号</t>
    <rPh sb="4" eb="5">
      <t>ネン</t>
    </rPh>
    <rPh sb="6" eb="7">
      <t>ガツ</t>
    </rPh>
    <rPh sb="7" eb="8">
      <t>ゴウ</t>
    </rPh>
    <phoneticPr fontId="1"/>
  </si>
  <si>
    <t>2012年5月号</t>
    <rPh sb="4" eb="5">
      <t>ネン</t>
    </rPh>
    <rPh sb="6" eb="7">
      <t>ガツ</t>
    </rPh>
    <rPh sb="7" eb="8">
      <t>ゴウ</t>
    </rPh>
    <phoneticPr fontId="1"/>
  </si>
  <si>
    <t>2012年8月号</t>
    <rPh sb="4" eb="5">
      <t>ネン</t>
    </rPh>
    <rPh sb="6" eb="8">
      <t>ガツゴウ</t>
    </rPh>
    <phoneticPr fontId="1"/>
  </si>
  <si>
    <t>2012年7月号</t>
    <rPh sb="4" eb="5">
      <t>ネン</t>
    </rPh>
    <rPh sb="6" eb="7">
      <t>ガツ</t>
    </rPh>
    <rPh sb="7" eb="8">
      <t>ゴウ</t>
    </rPh>
    <phoneticPr fontId="1"/>
  </si>
  <si>
    <t>2012年6月号</t>
    <rPh sb="4" eb="5">
      <t>ネン</t>
    </rPh>
    <rPh sb="6" eb="8">
      <t>ガツゴウ</t>
    </rPh>
    <phoneticPr fontId="1"/>
  </si>
  <si>
    <t>2013年1月号</t>
    <rPh sb="4" eb="5">
      <t>ネン</t>
    </rPh>
    <rPh sb="6" eb="8">
      <t>ガツゴウ</t>
    </rPh>
    <phoneticPr fontId="1"/>
  </si>
  <si>
    <t>2012年9月号</t>
    <rPh sb="4" eb="5">
      <t>ネン</t>
    </rPh>
    <rPh sb="6" eb="7">
      <t>ガツ</t>
    </rPh>
    <rPh sb="7" eb="8">
      <t>ゴウ</t>
    </rPh>
    <phoneticPr fontId="1"/>
  </si>
  <si>
    <t>2012年10月号</t>
    <rPh sb="4" eb="5">
      <t>ネン</t>
    </rPh>
    <rPh sb="7" eb="9">
      <t>ガツゴウ</t>
    </rPh>
    <phoneticPr fontId="1"/>
  </si>
  <si>
    <t>2012年11月号</t>
    <rPh sb="4" eb="5">
      <t>ネン</t>
    </rPh>
    <rPh sb="7" eb="9">
      <t>ガツゴウ</t>
    </rPh>
    <phoneticPr fontId="1"/>
  </si>
  <si>
    <t>2012年12月号</t>
    <rPh sb="4" eb="5">
      <t>ネン</t>
    </rPh>
    <rPh sb="7" eb="8">
      <t>ガツ</t>
    </rPh>
    <rPh sb="8" eb="9">
      <t>ゴウ</t>
    </rPh>
    <phoneticPr fontId="1"/>
  </si>
  <si>
    <t>2013年2月号</t>
    <rPh sb="4" eb="5">
      <t>ネン</t>
    </rPh>
    <rPh sb="6" eb="8">
      <t>ガツゴウ</t>
    </rPh>
    <phoneticPr fontId="1"/>
  </si>
  <si>
    <t>2013年3月号</t>
    <rPh sb="4" eb="5">
      <t>ネン</t>
    </rPh>
    <rPh sb="6" eb="8">
      <t>ガツゴウ</t>
    </rPh>
    <phoneticPr fontId="1"/>
  </si>
  <si>
    <t>2013年4月号</t>
    <rPh sb="4" eb="5">
      <t>ネン</t>
    </rPh>
    <rPh sb="6" eb="8">
      <t>ガツゴウ</t>
    </rPh>
    <phoneticPr fontId="1"/>
  </si>
  <si>
    <t>2013年5月号</t>
    <rPh sb="4" eb="5">
      <t>ネン</t>
    </rPh>
    <rPh sb="6" eb="8">
      <t>ガツゴウ</t>
    </rPh>
    <phoneticPr fontId="1"/>
  </si>
  <si>
    <t>2013年6月号</t>
    <rPh sb="4" eb="5">
      <t>ネン</t>
    </rPh>
    <rPh sb="6" eb="8">
      <t>ガツゴウ</t>
    </rPh>
    <phoneticPr fontId="1"/>
  </si>
  <si>
    <t>2013年7月号</t>
    <rPh sb="4" eb="5">
      <t>ネン</t>
    </rPh>
    <rPh sb="6" eb="8">
      <t>ガツゴウ</t>
    </rPh>
    <phoneticPr fontId="1"/>
  </si>
  <si>
    <t>2013年8月号</t>
    <rPh sb="4" eb="5">
      <t>ネン</t>
    </rPh>
    <rPh sb="6" eb="8">
      <t>ガツゴウ</t>
    </rPh>
    <phoneticPr fontId="1"/>
  </si>
  <si>
    <t>2013年9月号</t>
    <rPh sb="4" eb="5">
      <t>ネン</t>
    </rPh>
    <rPh sb="6" eb="8">
      <t>ガツゴウ</t>
    </rPh>
    <phoneticPr fontId="1"/>
  </si>
  <si>
    <t>正会員／男性</t>
    <rPh sb="0" eb="3">
      <t>セイカイイン</t>
    </rPh>
    <rPh sb="4" eb="6">
      <t>ダンセイ</t>
    </rPh>
    <phoneticPr fontId="2"/>
  </si>
  <si>
    <t>正会員／女性</t>
    <rPh sb="0" eb="3">
      <t>セイカイイン</t>
    </rPh>
    <rPh sb="4" eb="6">
      <t>ジョセイ</t>
    </rPh>
    <phoneticPr fontId="2"/>
  </si>
  <si>
    <t>学生会員／男性</t>
    <rPh sb="0" eb="2">
      <t>ガクセイ</t>
    </rPh>
    <rPh sb="2" eb="4">
      <t>カイイン</t>
    </rPh>
    <rPh sb="5" eb="7">
      <t>ダンセイ</t>
    </rPh>
    <phoneticPr fontId="2"/>
  </si>
  <si>
    <t>学生会員／女性</t>
    <rPh sb="0" eb="2">
      <t>ガクセイ</t>
    </rPh>
    <rPh sb="2" eb="4">
      <t>カイイン</t>
    </rPh>
    <rPh sb="5" eb="7">
      <t>ジョセイ</t>
    </rPh>
    <phoneticPr fontId="2"/>
  </si>
  <si>
    <t>2013年10月号</t>
    <rPh sb="4" eb="5">
      <t>ネン</t>
    </rPh>
    <rPh sb="7" eb="9">
      <t>ガツゴウ</t>
    </rPh>
    <phoneticPr fontId="1"/>
  </si>
  <si>
    <t>2013年11月号</t>
    <rPh sb="4" eb="5">
      <t>ネン</t>
    </rPh>
    <rPh sb="7" eb="9">
      <t>ガツゴウ</t>
    </rPh>
    <phoneticPr fontId="1"/>
  </si>
  <si>
    <t>2013年12月号</t>
    <rPh sb="4" eb="5">
      <t>ネン</t>
    </rPh>
    <rPh sb="7" eb="9">
      <t>ガツゴウ</t>
    </rPh>
    <phoneticPr fontId="1"/>
  </si>
  <si>
    <t>2014年1月号</t>
    <rPh sb="4" eb="5">
      <t>ネン</t>
    </rPh>
    <rPh sb="6" eb="8">
      <t>ガツゴウ</t>
    </rPh>
    <phoneticPr fontId="1"/>
  </si>
  <si>
    <t>2014年2月号</t>
    <rPh sb="4" eb="5">
      <t>ネン</t>
    </rPh>
    <rPh sb="6" eb="8">
      <t>ガツゴウ</t>
    </rPh>
    <phoneticPr fontId="1"/>
  </si>
  <si>
    <t>2014年3月号</t>
    <rPh sb="4" eb="5">
      <t>ネン</t>
    </rPh>
    <rPh sb="6" eb="8">
      <t>ガツゴウ</t>
    </rPh>
    <phoneticPr fontId="1"/>
  </si>
  <si>
    <t>2014年4月号</t>
    <rPh sb="4" eb="5">
      <t>ネン</t>
    </rPh>
    <rPh sb="6" eb="8">
      <t>ガツゴウ</t>
    </rPh>
    <phoneticPr fontId="1"/>
  </si>
  <si>
    <t>2014年5月号</t>
    <rPh sb="4" eb="5">
      <t>ネン</t>
    </rPh>
    <rPh sb="6" eb="8">
      <t>ガツゴウ</t>
    </rPh>
    <phoneticPr fontId="1"/>
  </si>
  <si>
    <t>2014年7月号</t>
    <rPh sb="4" eb="5">
      <t>ネン</t>
    </rPh>
    <rPh sb="6" eb="8">
      <t>ガツゴウ</t>
    </rPh>
    <phoneticPr fontId="1"/>
  </si>
  <si>
    <t>2014年6月号</t>
    <rPh sb="4" eb="5">
      <t>ネン</t>
    </rPh>
    <rPh sb="6" eb="8">
      <t>ガツゴウ</t>
    </rPh>
    <phoneticPr fontId="1"/>
  </si>
  <si>
    <t>2014年9月号</t>
    <rPh sb="4" eb="5">
      <t>ネン</t>
    </rPh>
    <rPh sb="6" eb="8">
      <t>ガツゴウ</t>
    </rPh>
    <phoneticPr fontId="1"/>
  </si>
  <si>
    <t>2014年8月号</t>
    <rPh sb="4" eb="5">
      <t>ネン</t>
    </rPh>
    <rPh sb="6" eb="8">
      <t>ガツゴウ</t>
    </rPh>
    <phoneticPr fontId="1"/>
  </si>
  <si>
    <t>企画委員会資料：「土木学会『見える化データ』2010」より．</t>
    <rPh sb="0" eb="5">
      <t>キカクイインカイ</t>
    </rPh>
    <rPh sb="5" eb="7">
      <t>シリョウ</t>
    </rPh>
    <rPh sb="9" eb="13">
      <t>ドボクガッカイ</t>
    </rPh>
    <rPh sb="14" eb="15">
      <t>ミ</t>
    </rPh>
    <rPh sb="17" eb="18">
      <t>カ</t>
    </rPh>
    <phoneticPr fontId="1"/>
  </si>
  <si>
    <t>小委員会調べ：ダイバーシティ推進小委員会が土木学会事務局に依頼して入手．</t>
    <rPh sb="0" eb="4">
      <t>トウショウイインカイ</t>
    </rPh>
    <rPh sb="4" eb="5">
      <t>シラ</t>
    </rPh>
    <rPh sb="14" eb="16">
      <t>スイシン</t>
    </rPh>
    <rPh sb="16" eb="17">
      <t>ショウ</t>
    </rPh>
    <rPh sb="17" eb="20">
      <t>イインカイ</t>
    </rPh>
    <rPh sb="21" eb="25">
      <t>ドボクガッカイ</t>
    </rPh>
    <rPh sb="25" eb="28">
      <t>ジムキョク</t>
    </rPh>
    <rPh sb="29" eb="31">
      <t>イライ</t>
    </rPh>
    <rPh sb="33" eb="35">
      <t>ニュウシュ</t>
    </rPh>
    <phoneticPr fontId="1"/>
  </si>
  <si>
    <t>（公社）土木学会　ダイバーシティ推進委員会</t>
    <rPh sb="1" eb="3">
      <t>コウシャ</t>
    </rPh>
    <rPh sb="4" eb="8">
      <t>ドボクガッカイ</t>
    </rPh>
    <rPh sb="16" eb="18">
      <t>スイシン</t>
    </rPh>
    <rPh sb="18" eb="21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</si>
</sst>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"/>
    <numFmt numFmtId="178" formatCode="#,##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charset val="128"/>
    </font>
    <font>
      <sz val="10"/>
      <color theme="1"/>
      <name val="ＭＳ ゴシック"/>
      <charset val="128"/>
    </font>
    <font>
      <sz val="10"/>
      <color theme="0"/>
      <name val="ＭＳ ゴシック"/>
      <charset val="128"/>
    </font>
    <font>
      <sz val="9"/>
      <color theme="1"/>
      <name val="ＭＳ ゴシック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4"/>
      <color theme="1"/>
      <name val="ＭＳ 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21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0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6" fillId="0" borderId="3" xfId="2" applyNumberFormat="1" applyFont="1" applyBorder="1">
      <alignment vertical="center"/>
    </xf>
    <xf numFmtId="38" fontId="6" fillId="0" borderId="4" xfId="2" applyNumberFormat="1" applyFont="1" applyBorder="1">
      <alignment vertical="center"/>
    </xf>
    <xf numFmtId="176" fontId="6" fillId="0" borderId="5" xfId="1" applyNumberFormat="1" applyFont="1" applyBorder="1" applyAlignment="1">
      <alignment horizontal="center" vertical="center"/>
    </xf>
    <xf numFmtId="38" fontId="6" fillId="0" borderId="2" xfId="2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6" xfId="2" applyNumberFormat="1" applyFont="1" applyBorder="1">
      <alignment vertical="center"/>
    </xf>
    <xf numFmtId="38" fontId="6" fillId="0" borderId="7" xfId="2" applyNumberFormat="1" applyFont="1" applyBorder="1">
      <alignment vertical="center"/>
    </xf>
    <xf numFmtId="176" fontId="6" fillId="0" borderId="8" xfId="1" applyNumberFormat="1" applyFont="1" applyBorder="1" applyAlignment="1">
      <alignment horizontal="center" vertical="center"/>
    </xf>
    <xf numFmtId="38" fontId="6" fillId="0" borderId="0" xfId="2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10" xfId="2" applyNumberFormat="1" applyFont="1" applyBorder="1">
      <alignment vertical="center"/>
    </xf>
    <xf numFmtId="38" fontId="6" fillId="0" borderId="11" xfId="2" applyNumberFormat="1" applyFont="1" applyBorder="1">
      <alignment vertical="center"/>
    </xf>
    <xf numFmtId="176" fontId="6" fillId="0" borderId="12" xfId="1" applyNumberFormat="1" applyFont="1" applyBorder="1" applyAlignment="1">
      <alignment horizontal="center" vertical="center"/>
    </xf>
    <xf numFmtId="38" fontId="6" fillId="0" borderId="9" xfId="2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4" xfId="2" applyNumberFormat="1" applyFont="1" applyBorder="1">
      <alignment vertical="center"/>
    </xf>
    <xf numFmtId="38" fontId="3" fillId="0" borderId="15" xfId="2" applyNumberFormat="1" applyFont="1" applyBorder="1">
      <alignment vertical="center"/>
    </xf>
    <xf numFmtId="176" fontId="3" fillId="0" borderId="16" xfId="1" applyNumberFormat="1" applyFont="1" applyBorder="1" applyAlignment="1">
      <alignment horizontal="center" vertical="center"/>
    </xf>
    <xf numFmtId="38" fontId="3" fillId="0" borderId="13" xfId="2" applyNumberFormat="1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18" xfId="2" applyNumberFormat="1" applyFont="1" applyBorder="1">
      <alignment vertical="center"/>
    </xf>
    <xf numFmtId="38" fontId="3" fillId="0" borderId="19" xfId="2" applyNumberFormat="1" applyFont="1" applyBorder="1">
      <alignment vertical="center"/>
    </xf>
    <xf numFmtId="176" fontId="3" fillId="0" borderId="20" xfId="1" applyNumberFormat="1" applyFont="1" applyBorder="1" applyAlignment="1">
      <alignment horizontal="center" vertical="center"/>
    </xf>
    <xf numFmtId="38" fontId="3" fillId="0" borderId="17" xfId="2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38" fontId="3" fillId="0" borderId="10" xfId="2" applyNumberFormat="1" applyFont="1" applyBorder="1">
      <alignment vertical="center"/>
    </xf>
    <xf numFmtId="38" fontId="3" fillId="0" borderId="11" xfId="2" applyNumberFormat="1" applyFont="1" applyBorder="1">
      <alignment vertical="center"/>
    </xf>
    <xf numFmtId="176" fontId="3" fillId="0" borderId="12" xfId="1" applyNumberFormat="1" applyFont="1" applyBorder="1" applyAlignment="1">
      <alignment horizontal="center" vertical="center"/>
    </xf>
    <xf numFmtId="38" fontId="3" fillId="0" borderId="9" xfId="2" applyNumberFormat="1" applyFont="1" applyBorder="1">
      <alignment vertical="center"/>
    </xf>
    <xf numFmtId="176" fontId="7" fillId="0" borderId="12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>
      <alignment vertical="center"/>
    </xf>
    <xf numFmtId="38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0" borderId="3" xfId="2" applyNumberFormat="1" applyFont="1" applyFill="1" applyBorder="1">
      <alignment vertical="center"/>
    </xf>
    <xf numFmtId="38" fontId="6" fillId="0" borderId="4" xfId="2" applyNumberFormat="1" applyFont="1" applyFill="1" applyBorder="1">
      <alignment vertical="center"/>
    </xf>
    <xf numFmtId="176" fontId="6" fillId="0" borderId="5" xfId="1" applyNumberFormat="1" applyFont="1" applyFill="1" applyBorder="1" applyAlignment="1">
      <alignment horizontal="center" vertical="center"/>
    </xf>
    <xf numFmtId="38" fontId="6" fillId="0" borderId="2" xfId="2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19" xfId="2" applyNumberFormat="1" applyFont="1" applyFill="1" applyBorder="1">
      <alignment vertical="center"/>
    </xf>
    <xf numFmtId="176" fontId="6" fillId="0" borderId="20" xfId="1" applyNumberFormat="1" applyFont="1" applyFill="1" applyBorder="1" applyAlignment="1">
      <alignment horizontal="center" vertical="center"/>
    </xf>
    <xf numFmtId="38" fontId="6" fillId="0" borderId="17" xfId="2" applyNumberFormat="1" applyFont="1" applyFill="1" applyBorder="1">
      <alignment vertical="center"/>
    </xf>
    <xf numFmtId="176" fontId="6" fillId="0" borderId="20" xfId="1" applyNumberFormat="1" applyFont="1" applyBorder="1" applyAlignment="1">
      <alignment horizontal="center" vertical="center"/>
    </xf>
    <xf numFmtId="38" fontId="6" fillId="0" borderId="18" xfId="2" applyNumberFormat="1" applyFont="1" applyBorder="1">
      <alignment vertical="center"/>
    </xf>
    <xf numFmtId="38" fontId="6" fillId="0" borderId="19" xfId="2" applyNumberFormat="1" applyFont="1" applyBorder="1">
      <alignment vertical="center"/>
    </xf>
    <xf numFmtId="38" fontId="6" fillId="0" borderId="17" xfId="2" applyNumberFormat="1" applyFont="1" applyBorder="1">
      <alignment vertical="center"/>
    </xf>
    <xf numFmtId="177" fontId="5" fillId="0" borderId="0" xfId="0" applyNumberFormat="1" applyFont="1">
      <alignment vertical="center"/>
    </xf>
    <xf numFmtId="1" fontId="5" fillId="0" borderId="0" xfId="0" applyNumberFormat="1" applyFont="1">
      <alignment vertical="center"/>
    </xf>
    <xf numFmtId="178" fontId="6" fillId="2" borderId="1" xfId="2" applyNumberFormat="1" applyFont="1" applyFill="1" applyBorder="1" applyAlignment="1">
      <alignment horizontal="center" vertical="center"/>
    </xf>
    <xf numFmtId="178" fontId="6" fillId="0" borderId="3" xfId="2" applyNumberFormat="1" applyFont="1" applyBorder="1">
      <alignment vertical="center"/>
    </xf>
    <xf numFmtId="178" fontId="6" fillId="0" borderId="3" xfId="2" applyNumberFormat="1" applyFont="1" applyFill="1" applyBorder="1">
      <alignment vertical="center"/>
    </xf>
    <xf numFmtId="178" fontId="6" fillId="0" borderId="18" xfId="2" applyNumberFormat="1" applyFont="1" applyFill="1" applyBorder="1">
      <alignment vertical="center"/>
    </xf>
    <xf numFmtId="178" fontId="6" fillId="0" borderId="6" xfId="2" applyNumberFormat="1" applyFont="1" applyBorder="1">
      <alignment vertical="center"/>
    </xf>
    <xf numFmtId="178" fontId="6" fillId="0" borderId="10" xfId="2" applyNumberFormat="1" applyFont="1" applyBorder="1">
      <alignment vertical="center"/>
    </xf>
    <xf numFmtId="178" fontId="6" fillId="0" borderId="18" xfId="2" applyNumberFormat="1" applyFont="1" applyBorder="1">
      <alignment vertical="center"/>
    </xf>
    <xf numFmtId="178" fontId="3" fillId="0" borderId="14" xfId="2" applyNumberFormat="1" applyFont="1" applyBorder="1">
      <alignment vertical="center"/>
    </xf>
    <xf numFmtId="178" fontId="3" fillId="0" borderId="18" xfId="2" applyNumberFormat="1" applyFont="1" applyBorder="1">
      <alignment vertical="center"/>
    </xf>
    <xf numFmtId="178" fontId="3" fillId="0" borderId="10" xfId="2" applyNumberFormat="1" applyFont="1" applyBorder="1">
      <alignment vertical="center"/>
    </xf>
    <xf numFmtId="178" fontId="5" fillId="0" borderId="0" xfId="2" applyNumberFormat="1" applyFont="1">
      <alignment vertical="center"/>
    </xf>
    <xf numFmtId="178" fontId="5" fillId="0" borderId="0" xfId="2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21">
    <cellStyle name="パーセント" xfId="1" builtinId="5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桁区切り [0.00]" xfId="2" builtinId="3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73512949435537"/>
          <c:y val="0.0210896309314587"/>
          <c:w val="0.906504126743193"/>
          <c:h val="0.766504296804727"/>
        </c:manualLayout>
      </c:layout>
      <c:lineChart>
        <c:grouping val="standard"/>
        <c:varyColors val="0"/>
        <c:ser>
          <c:idx val="0"/>
          <c:order val="0"/>
          <c:tx>
            <c:strRef>
              <c:f>年次推移!$L$24</c:f>
              <c:strCache>
                <c:ptCount val="1"/>
                <c:pt idx="0">
                  <c:v>正会員</c:v>
                </c:pt>
              </c:strCache>
            </c:strRef>
          </c:tx>
          <c:spPr>
            <a:ln w="25400"/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年次推移!$K$25:$K$41</c:f>
              <c:numCache>
                <c:formatCode>General</c:formatCode>
                <c:ptCount val="17"/>
                <c:pt idx="0">
                  <c:v>2014.0</c:v>
                </c:pt>
                <c:pt idx="1">
                  <c:v>2013.0</c:v>
                </c:pt>
                <c:pt idx="2">
                  <c:v>2012.0</c:v>
                </c:pt>
                <c:pt idx="3">
                  <c:v>2011.0</c:v>
                </c:pt>
                <c:pt idx="4">
                  <c:v>2010.0</c:v>
                </c:pt>
                <c:pt idx="5">
                  <c:v>2009.0</c:v>
                </c:pt>
                <c:pt idx="6">
                  <c:v>2008.0</c:v>
                </c:pt>
                <c:pt idx="7">
                  <c:v>2007.0</c:v>
                </c:pt>
                <c:pt idx="8">
                  <c:v>2006.0</c:v>
                </c:pt>
                <c:pt idx="9">
                  <c:v>2005.0</c:v>
                </c:pt>
                <c:pt idx="10">
                  <c:v>2004.0</c:v>
                </c:pt>
                <c:pt idx="11">
                  <c:v>2003.0</c:v>
                </c:pt>
                <c:pt idx="12">
                  <c:v>2002.0</c:v>
                </c:pt>
                <c:pt idx="13">
                  <c:v>2001.0</c:v>
                </c:pt>
                <c:pt idx="14">
                  <c:v>2000.0</c:v>
                </c:pt>
                <c:pt idx="15">
                  <c:v>1999.0</c:v>
                </c:pt>
                <c:pt idx="16">
                  <c:v>1998.0</c:v>
                </c:pt>
              </c:numCache>
            </c:numRef>
          </c:cat>
          <c:val>
            <c:numRef>
              <c:f>年次推移!$L$25:$L$41</c:f>
              <c:numCache>
                <c:formatCode>0.0%</c:formatCode>
                <c:ptCount val="17"/>
                <c:pt idx="0">
                  <c:v>0.0294108541531222</c:v>
                </c:pt>
                <c:pt idx="1">
                  <c:v>0.0269800386349002</c:v>
                </c:pt>
                <c:pt idx="2">
                  <c:v>0.0262678715942811</c:v>
                </c:pt>
                <c:pt idx="3">
                  <c:v>0.0249068112504236</c:v>
                </c:pt>
                <c:pt idx="4">
                  <c:v>0.0228658023236235</c:v>
                </c:pt>
                <c:pt idx="5">
                  <c:v>0.0226156967991098</c:v>
                </c:pt>
                <c:pt idx="6">
                  <c:v>0.0210865623530992</c:v>
                </c:pt>
                <c:pt idx="7">
                  <c:v>0.018107457369966</c:v>
                </c:pt>
                <c:pt idx="8">
                  <c:v>0.0151631477927063</c:v>
                </c:pt>
                <c:pt idx="10">
                  <c:v>0.0169045219596242</c:v>
                </c:pt>
                <c:pt idx="16">
                  <c:v>0.009709317957757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年次推移!$M$24</c:f>
              <c:strCache>
                <c:ptCount val="1"/>
                <c:pt idx="0">
                  <c:v>学生会員</c:v>
                </c:pt>
              </c:strCache>
            </c:strRef>
          </c:tx>
          <c:spPr>
            <a:ln w="25400"/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年次推移!$K$25:$K$41</c:f>
              <c:numCache>
                <c:formatCode>General</c:formatCode>
                <c:ptCount val="17"/>
                <c:pt idx="0">
                  <c:v>2014.0</c:v>
                </c:pt>
                <c:pt idx="1">
                  <c:v>2013.0</c:v>
                </c:pt>
                <c:pt idx="2">
                  <c:v>2012.0</c:v>
                </c:pt>
                <c:pt idx="3">
                  <c:v>2011.0</c:v>
                </c:pt>
                <c:pt idx="4">
                  <c:v>2010.0</c:v>
                </c:pt>
                <c:pt idx="5">
                  <c:v>2009.0</c:v>
                </c:pt>
                <c:pt idx="6">
                  <c:v>2008.0</c:v>
                </c:pt>
                <c:pt idx="7">
                  <c:v>2007.0</c:v>
                </c:pt>
                <c:pt idx="8">
                  <c:v>2006.0</c:v>
                </c:pt>
                <c:pt idx="9">
                  <c:v>2005.0</c:v>
                </c:pt>
                <c:pt idx="10">
                  <c:v>2004.0</c:v>
                </c:pt>
                <c:pt idx="11">
                  <c:v>2003.0</c:v>
                </c:pt>
                <c:pt idx="12">
                  <c:v>2002.0</c:v>
                </c:pt>
                <c:pt idx="13">
                  <c:v>2001.0</c:v>
                </c:pt>
                <c:pt idx="14">
                  <c:v>2000.0</c:v>
                </c:pt>
                <c:pt idx="15">
                  <c:v>1999.0</c:v>
                </c:pt>
                <c:pt idx="16">
                  <c:v>1998.0</c:v>
                </c:pt>
              </c:numCache>
            </c:numRef>
          </c:cat>
          <c:val>
            <c:numRef>
              <c:f>年次推移!$M$25:$M$41</c:f>
              <c:numCache>
                <c:formatCode>0.0%</c:formatCode>
                <c:ptCount val="17"/>
                <c:pt idx="0">
                  <c:v>0.120147874306839</c:v>
                </c:pt>
                <c:pt idx="1">
                  <c:v>0.116288492706645</c:v>
                </c:pt>
                <c:pt idx="2">
                  <c:v>0.112701612903226</c:v>
                </c:pt>
                <c:pt idx="3">
                  <c:v>0.111748417721519</c:v>
                </c:pt>
                <c:pt idx="4">
                  <c:v>0.110776640577965</c:v>
                </c:pt>
                <c:pt idx="5">
                  <c:v>0.113352745424293</c:v>
                </c:pt>
                <c:pt idx="6">
                  <c:v>0.119319178803299</c:v>
                </c:pt>
                <c:pt idx="7">
                  <c:v>0.0660360196470802</c:v>
                </c:pt>
                <c:pt idx="8">
                  <c:v>0.0913034904358114</c:v>
                </c:pt>
                <c:pt idx="10">
                  <c:v>0.0917230038370181</c:v>
                </c:pt>
                <c:pt idx="16">
                  <c:v>0.0533703280561449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年次推移!$N$24</c:f>
              <c:strCache>
                <c:ptCount val="1"/>
                <c:pt idx="0">
                  <c:v>合計</c:v>
                </c:pt>
              </c:strCache>
            </c:strRef>
          </c:tx>
          <c:spPr>
            <a:ln w="25400" cap="rnd">
              <a:prstDash val="sysDash"/>
            </a:ln>
          </c:spPr>
          <c:marker>
            <c:symbol val="circle"/>
            <c:size val="9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年次推移!$K$25:$K$41</c:f>
              <c:numCache>
                <c:formatCode>General</c:formatCode>
                <c:ptCount val="17"/>
                <c:pt idx="0">
                  <c:v>2014.0</c:v>
                </c:pt>
                <c:pt idx="1">
                  <c:v>2013.0</c:v>
                </c:pt>
                <c:pt idx="2">
                  <c:v>2012.0</c:v>
                </c:pt>
                <c:pt idx="3">
                  <c:v>2011.0</c:v>
                </c:pt>
                <c:pt idx="4">
                  <c:v>2010.0</c:v>
                </c:pt>
                <c:pt idx="5">
                  <c:v>2009.0</c:v>
                </c:pt>
                <c:pt idx="6">
                  <c:v>2008.0</c:v>
                </c:pt>
                <c:pt idx="7">
                  <c:v>2007.0</c:v>
                </c:pt>
                <c:pt idx="8">
                  <c:v>2006.0</c:v>
                </c:pt>
                <c:pt idx="9">
                  <c:v>2005.0</c:v>
                </c:pt>
                <c:pt idx="10">
                  <c:v>2004.0</c:v>
                </c:pt>
                <c:pt idx="11">
                  <c:v>2003.0</c:v>
                </c:pt>
                <c:pt idx="12">
                  <c:v>2002.0</c:v>
                </c:pt>
                <c:pt idx="13">
                  <c:v>2001.0</c:v>
                </c:pt>
                <c:pt idx="14">
                  <c:v>2000.0</c:v>
                </c:pt>
                <c:pt idx="15">
                  <c:v>1999.0</c:v>
                </c:pt>
                <c:pt idx="16">
                  <c:v>1998.0</c:v>
                </c:pt>
              </c:numCache>
            </c:numRef>
          </c:cat>
          <c:val>
            <c:numRef>
              <c:f>年次推移!$N$25:$N$41</c:f>
              <c:numCache>
                <c:formatCode>0.0%</c:formatCode>
                <c:ptCount val="17"/>
                <c:pt idx="0">
                  <c:v>0.0412967446865752</c:v>
                </c:pt>
                <c:pt idx="1">
                  <c:v>0.0392265807311923</c:v>
                </c:pt>
                <c:pt idx="2">
                  <c:v>0.0386526461751791</c:v>
                </c:pt>
                <c:pt idx="3">
                  <c:v>0.0376092113637679</c:v>
                </c:pt>
                <c:pt idx="4">
                  <c:v>0.0354980102658746</c:v>
                </c:pt>
                <c:pt idx="5">
                  <c:v>0.0349527741643572</c:v>
                </c:pt>
                <c:pt idx="6">
                  <c:v>0.0368648008793439</c:v>
                </c:pt>
                <c:pt idx="7">
                  <c:v>0.0254634800089345</c:v>
                </c:pt>
                <c:pt idx="8">
                  <c:v>0.0257906471057774</c:v>
                </c:pt>
                <c:pt idx="10">
                  <c:v>0.0282055527957167</c:v>
                </c:pt>
                <c:pt idx="16">
                  <c:v>0.0164646464646465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191608"/>
        <c:axId val="2064194728"/>
      </c:lineChart>
      <c:catAx>
        <c:axId val="20641916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crossAx val="2064194728"/>
        <c:crosses val="autoZero"/>
        <c:auto val="1"/>
        <c:lblAlgn val="ctr"/>
        <c:lblOffset val="100"/>
        <c:noMultiLvlLbl val="0"/>
      </c:catAx>
      <c:valAx>
        <c:axId val="206419472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crossAx val="2064191608"/>
        <c:crosses val="max"/>
        <c:crossBetween val="between"/>
      </c:valAx>
    </c:plotArea>
    <c:legend>
      <c:legendPos val="b"/>
      <c:layout/>
      <c:overlay val="0"/>
      <c:spPr>
        <a:ln w="6350" cmpd="sng"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01294594636903"/>
          <c:y val="0.0318021201413427"/>
          <c:w val="0.892037538548238"/>
          <c:h val="0.7652666870704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年次推移!$G$24</c:f>
              <c:strCache>
                <c:ptCount val="1"/>
                <c:pt idx="0">
                  <c:v>正会員</c:v>
                </c:pt>
              </c:strCache>
            </c:strRef>
          </c:tx>
          <c:spPr>
            <a:effectLst/>
          </c:spPr>
          <c:invertIfNegative val="0"/>
          <c:cat>
            <c:numRef>
              <c:f>年次推移!$F$25:$F$41</c:f>
              <c:numCache>
                <c:formatCode>General</c:formatCode>
                <c:ptCount val="17"/>
                <c:pt idx="0">
                  <c:v>2014.0</c:v>
                </c:pt>
                <c:pt idx="1">
                  <c:v>2013.0</c:v>
                </c:pt>
                <c:pt idx="2">
                  <c:v>2012.0</c:v>
                </c:pt>
                <c:pt idx="3">
                  <c:v>2011.0</c:v>
                </c:pt>
                <c:pt idx="4">
                  <c:v>2010.0</c:v>
                </c:pt>
                <c:pt idx="5">
                  <c:v>2009.0</c:v>
                </c:pt>
                <c:pt idx="6">
                  <c:v>2008.0</c:v>
                </c:pt>
                <c:pt idx="7">
                  <c:v>2007.0</c:v>
                </c:pt>
                <c:pt idx="8">
                  <c:v>2006.0</c:v>
                </c:pt>
                <c:pt idx="9">
                  <c:v>2005.0</c:v>
                </c:pt>
                <c:pt idx="10">
                  <c:v>2004.0</c:v>
                </c:pt>
                <c:pt idx="11">
                  <c:v>2003.0</c:v>
                </c:pt>
                <c:pt idx="12">
                  <c:v>2002.0</c:v>
                </c:pt>
                <c:pt idx="13">
                  <c:v>2001.0</c:v>
                </c:pt>
                <c:pt idx="14">
                  <c:v>2000.0</c:v>
                </c:pt>
                <c:pt idx="15">
                  <c:v>1999.0</c:v>
                </c:pt>
                <c:pt idx="16">
                  <c:v>1998.0</c:v>
                </c:pt>
              </c:numCache>
            </c:numRef>
          </c:cat>
          <c:val>
            <c:numRef>
              <c:f>年次推移!$G$25:$G$41</c:f>
              <c:numCache>
                <c:formatCode>#,##0_);[Red]\(#,##0\)</c:formatCode>
                <c:ptCount val="17"/>
                <c:pt idx="0">
                  <c:v>950.0</c:v>
                </c:pt>
                <c:pt idx="1">
                  <c:v>838.0</c:v>
                </c:pt>
                <c:pt idx="2">
                  <c:v>779.0</c:v>
                </c:pt>
                <c:pt idx="3">
                  <c:v>735.0</c:v>
                </c:pt>
                <c:pt idx="4">
                  <c:v>679.0</c:v>
                </c:pt>
                <c:pt idx="5">
                  <c:v>691.0</c:v>
                </c:pt>
                <c:pt idx="6">
                  <c:v>628.0</c:v>
                </c:pt>
                <c:pt idx="7">
                  <c:v>549.0</c:v>
                </c:pt>
                <c:pt idx="8">
                  <c:v>474.0</c:v>
                </c:pt>
                <c:pt idx="10">
                  <c:v>520.0</c:v>
                </c:pt>
                <c:pt idx="16">
                  <c:v>325.0</c:v>
                </c:pt>
              </c:numCache>
            </c:numRef>
          </c:val>
        </c:ser>
        <c:ser>
          <c:idx val="1"/>
          <c:order val="1"/>
          <c:tx>
            <c:strRef>
              <c:f>年次推移!$H$24</c:f>
              <c:strCache>
                <c:ptCount val="1"/>
                <c:pt idx="0">
                  <c:v>学生会員</c:v>
                </c:pt>
              </c:strCache>
            </c:strRef>
          </c:tx>
          <c:spPr>
            <a:effectLst/>
          </c:spPr>
          <c:invertIfNegative val="0"/>
          <c:cat>
            <c:numRef>
              <c:f>年次推移!$F$25:$F$41</c:f>
              <c:numCache>
                <c:formatCode>General</c:formatCode>
                <c:ptCount val="17"/>
                <c:pt idx="0">
                  <c:v>2014.0</c:v>
                </c:pt>
                <c:pt idx="1">
                  <c:v>2013.0</c:v>
                </c:pt>
                <c:pt idx="2">
                  <c:v>2012.0</c:v>
                </c:pt>
                <c:pt idx="3">
                  <c:v>2011.0</c:v>
                </c:pt>
                <c:pt idx="4">
                  <c:v>2010.0</c:v>
                </c:pt>
                <c:pt idx="5">
                  <c:v>2009.0</c:v>
                </c:pt>
                <c:pt idx="6">
                  <c:v>2008.0</c:v>
                </c:pt>
                <c:pt idx="7">
                  <c:v>2007.0</c:v>
                </c:pt>
                <c:pt idx="8">
                  <c:v>2006.0</c:v>
                </c:pt>
                <c:pt idx="9">
                  <c:v>2005.0</c:v>
                </c:pt>
                <c:pt idx="10">
                  <c:v>2004.0</c:v>
                </c:pt>
                <c:pt idx="11">
                  <c:v>2003.0</c:v>
                </c:pt>
                <c:pt idx="12">
                  <c:v>2002.0</c:v>
                </c:pt>
                <c:pt idx="13">
                  <c:v>2001.0</c:v>
                </c:pt>
                <c:pt idx="14">
                  <c:v>2000.0</c:v>
                </c:pt>
                <c:pt idx="15">
                  <c:v>1999.0</c:v>
                </c:pt>
                <c:pt idx="16">
                  <c:v>1998.0</c:v>
                </c:pt>
              </c:numCache>
            </c:numRef>
          </c:cat>
          <c:val>
            <c:numRef>
              <c:f>年次推移!$H$25:$H$41</c:f>
              <c:numCache>
                <c:formatCode>#,##0_);[Red]\(#,##0\)</c:formatCode>
                <c:ptCount val="17"/>
                <c:pt idx="0">
                  <c:v>585.0</c:v>
                </c:pt>
                <c:pt idx="1">
                  <c:v>574.0</c:v>
                </c:pt>
                <c:pt idx="2">
                  <c:v>559.0</c:v>
                </c:pt>
                <c:pt idx="3">
                  <c:v>565.0</c:v>
                </c:pt>
                <c:pt idx="4">
                  <c:v>552.0</c:v>
                </c:pt>
                <c:pt idx="5">
                  <c:v>545.0</c:v>
                </c:pt>
                <c:pt idx="6">
                  <c:v>680.0</c:v>
                </c:pt>
                <c:pt idx="7">
                  <c:v>363.0</c:v>
                </c:pt>
                <c:pt idx="8">
                  <c:v>463.0</c:v>
                </c:pt>
                <c:pt idx="10">
                  <c:v>502.0</c:v>
                </c:pt>
                <c:pt idx="16">
                  <c:v>327.0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64241384"/>
        <c:axId val="2064244296"/>
      </c:barChart>
      <c:catAx>
        <c:axId val="206424138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crossAx val="2064244296"/>
        <c:crosses val="autoZero"/>
        <c:auto val="1"/>
        <c:lblAlgn val="ctr"/>
        <c:lblOffset val="100"/>
        <c:noMultiLvlLbl val="0"/>
      </c:catAx>
      <c:valAx>
        <c:axId val="206424429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064241384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01294594636903"/>
          <c:y val="0.0318021201413427"/>
          <c:w val="0.892037538548238"/>
          <c:h val="0.7652666870704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年次推移!$G$24</c:f>
              <c:strCache>
                <c:ptCount val="1"/>
                <c:pt idx="0">
                  <c:v>正会員</c:v>
                </c:pt>
              </c:strCache>
            </c:strRef>
          </c:tx>
          <c:spPr>
            <a:effectLst/>
          </c:spPr>
          <c:invertIfNegative val="0"/>
          <c:cat>
            <c:numRef>
              <c:f>年次推移!$F$25:$F$41</c:f>
              <c:numCache>
                <c:formatCode>General</c:formatCode>
                <c:ptCount val="17"/>
                <c:pt idx="0">
                  <c:v>2014.0</c:v>
                </c:pt>
                <c:pt idx="1">
                  <c:v>2013.0</c:v>
                </c:pt>
                <c:pt idx="2">
                  <c:v>2012.0</c:v>
                </c:pt>
                <c:pt idx="3">
                  <c:v>2011.0</c:v>
                </c:pt>
                <c:pt idx="4">
                  <c:v>2010.0</c:v>
                </c:pt>
                <c:pt idx="5">
                  <c:v>2009.0</c:v>
                </c:pt>
                <c:pt idx="6">
                  <c:v>2008.0</c:v>
                </c:pt>
                <c:pt idx="7">
                  <c:v>2007.0</c:v>
                </c:pt>
                <c:pt idx="8">
                  <c:v>2006.0</c:v>
                </c:pt>
                <c:pt idx="9">
                  <c:v>2005.0</c:v>
                </c:pt>
                <c:pt idx="10">
                  <c:v>2004.0</c:v>
                </c:pt>
                <c:pt idx="11">
                  <c:v>2003.0</c:v>
                </c:pt>
                <c:pt idx="12">
                  <c:v>2002.0</c:v>
                </c:pt>
                <c:pt idx="13">
                  <c:v>2001.0</c:v>
                </c:pt>
                <c:pt idx="14">
                  <c:v>2000.0</c:v>
                </c:pt>
                <c:pt idx="15">
                  <c:v>1999.0</c:v>
                </c:pt>
                <c:pt idx="16">
                  <c:v>1998.0</c:v>
                </c:pt>
              </c:numCache>
            </c:numRef>
          </c:cat>
          <c:val>
            <c:numRef>
              <c:f>年次推移!$G$25:$G$41</c:f>
              <c:numCache>
                <c:formatCode>#,##0_);[Red]\(#,##0\)</c:formatCode>
                <c:ptCount val="17"/>
                <c:pt idx="0">
                  <c:v>950.0</c:v>
                </c:pt>
                <c:pt idx="1">
                  <c:v>838.0</c:v>
                </c:pt>
                <c:pt idx="2">
                  <c:v>779.0</c:v>
                </c:pt>
                <c:pt idx="3">
                  <c:v>735.0</c:v>
                </c:pt>
                <c:pt idx="4">
                  <c:v>679.0</c:v>
                </c:pt>
                <c:pt idx="5">
                  <c:v>691.0</c:v>
                </c:pt>
                <c:pt idx="6">
                  <c:v>628.0</c:v>
                </c:pt>
                <c:pt idx="7">
                  <c:v>549.0</c:v>
                </c:pt>
                <c:pt idx="8">
                  <c:v>474.0</c:v>
                </c:pt>
                <c:pt idx="10">
                  <c:v>520.0</c:v>
                </c:pt>
                <c:pt idx="16">
                  <c:v>325.0</c:v>
                </c:pt>
              </c:numCache>
            </c:numRef>
          </c:val>
        </c:ser>
        <c:ser>
          <c:idx val="1"/>
          <c:order val="1"/>
          <c:tx>
            <c:strRef>
              <c:f>年次推移!$H$24</c:f>
              <c:strCache>
                <c:ptCount val="1"/>
                <c:pt idx="0">
                  <c:v>学生会員</c:v>
                </c:pt>
              </c:strCache>
            </c:strRef>
          </c:tx>
          <c:spPr>
            <a:effectLst/>
          </c:spPr>
          <c:invertIfNegative val="0"/>
          <c:cat>
            <c:numRef>
              <c:f>年次推移!$F$25:$F$41</c:f>
              <c:numCache>
                <c:formatCode>General</c:formatCode>
                <c:ptCount val="17"/>
                <c:pt idx="0">
                  <c:v>2014.0</c:v>
                </c:pt>
                <c:pt idx="1">
                  <c:v>2013.0</c:v>
                </c:pt>
                <c:pt idx="2">
                  <c:v>2012.0</c:v>
                </c:pt>
                <c:pt idx="3">
                  <c:v>2011.0</c:v>
                </c:pt>
                <c:pt idx="4">
                  <c:v>2010.0</c:v>
                </c:pt>
                <c:pt idx="5">
                  <c:v>2009.0</c:v>
                </c:pt>
                <c:pt idx="6">
                  <c:v>2008.0</c:v>
                </c:pt>
                <c:pt idx="7">
                  <c:v>2007.0</c:v>
                </c:pt>
                <c:pt idx="8">
                  <c:v>2006.0</c:v>
                </c:pt>
                <c:pt idx="9">
                  <c:v>2005.0</c:v>
                </c:pt>
                <c:pt idx="10">
                  <c:v>2004.0</c:v>
                </c:pt>
                <c:pt idx="11">
                  <c:v>2003.0</c:v>
                </c:pt>
                <c:pt idx="12">
                  <c:v>2002.0</c:v>
                </c:pt>
                <c:pt idx="13">
                  <c:v>2001.0</c:v>
                </c:pt>
                <c:pt idx="14">
                  <c:v>2000.0</c:v>
                </c:pt>
                <c:pt idx="15">
                  <c:v>1999.0</c:v>
                </c:pt>
                <c:pt idx="16">
                  <c:v>1998.0</c:v>
                </c:pt>
              </c:numCache>
            </c:numRef>
          </c:cat>
          <c:val>
            <c:numRef>
              <c:f>年次推移!$H$25:$H$41</c:f>
              <c:numCache>
                <c:formatCode>#,##0_);[Red]\(#,##0\)</c:formatCode>
                <c:ptCount val="17"/>
                <c:pt idx="0">
                  <c:v>585.0</c:v>
                </c:pt>
                <c:pt idx="1">
                  <c:v>574.0</c:v>
                </c:pt>
                <c:pt idx="2">
                  <c:v>559.0</c:v>
                </c:pt>
                <c:pt idx="3">
                  <c:v>565.0</c:v>
                </c:pt>
                <c:pt idx="4">
                  <c:v>552.0</c:v>
                </c:pt>
                <c:pt idx="5">
                  <c:v>545.0</c:v>
                </c:pt>
                <c:pt idx="6">
                  <c:v>680.0</c:v>
                </c:pt>
                <c:pt idx="7">
                  <c:v>363.0</c:v>
                </c:pt>
                <c:pt idx="8">
                  <c:v>463.0</c:v>
                </c:pt>
                <c:pt idx="10">
                  <c:v>502.0</c:v>
                </c:pt>
                <c:pt idx="16">
                  <c:v>327.0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61634648"/>
        <c:axId val="2061631368"/>
      </c:barChart>
      <c:catAx>
        <c:axId val="20616346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crossAx val="2061631368"/>
        <c:crosses val="autoZero"/>
        <c:auto val="1"/>
        <c:lblAlgn val="ctr"/>
        <c:lblOffset val="100"/>
        <c:noMultiLvlLbl val="0"/>
      </c:catAx>
      <c:valAx>
        <c:axId val="206163136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061634648"/>
        <c:crosses val="max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73512949435537"/>
          <c:y val="0.0210896309314587"/>
          <c:w val="0.906504126743193"/>
          <c:h val="0.766504296804727"/>
        </c:manualLayout>
      </c:layout>
      <c:lineChart>
        <c:grouping val="standard"/>
        <c:varyColors val="0"/>
        <c:ser>
          <c:idx val="0"/>
          <c:order val="0"/>
          <c:tx>
            <c:strRef>
              <c:f>年次推移!$L$24</c:f>
              <c:strCache>
                <c:ptCount val="1"/>
                <c:pt idx="0">
                  <c:v>正会員</c:v>
                </c:pt>
              </c:strCache>
            </c:strRef>
          </c:tx>
          <c:spPr>
            <a:ln w="25400"/>
          </c:spPr>
          <c:dLbls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年次推移!$K$25:$K$41</c:f>
              <c:numCache>
                <c:formatCode>General</c:formatCode>
                <c:ptCount val="17"/>
                <c:pt idx="0">
                  <c:v>2014.0</c:v>
                </c:pt>
                <c:pt idx="1">
                  <c:v>2013.0</c:v>
                </c:pt>
                <c:pt idx="2">
                  <c:v>2012.0</c:v>
                </c:pt>
                <c:pt idx="3">
                  <c:v>2011.0</c:v>
                </c:pt>
                <c:pt idx="4">
                  <c:v>2010.0</c:v>
                </c:pt>
                <c:pt idx="5">
                  <c:v>2009.0</c:v>
                </c:pt>
                <c:pt idx="6">
                  <c:v>2008.0</c:v>
                </c:pt>
                <c:pt idx="7">
                  <c:v>2007.0</c:v>
                </c:pt>
                <c:pt idx="8">
                  <c:v>2006.0</c:v>
                </c:pt>
                <c:pt idx="9">
                  <c:v>2005.0</c:v>
                </c:pt>
                <c:pt idx="10">
                  <c:v>2004.0</c:v>
                </c:pt>
                <c:pt idx="11">
                  <c:v>2003.0</c:v>
                </c:pt>
                <c:pt idx="12">
                  <c:v>2002.0</c:v>
                </c:pt>
                <c:pt idx="13">
                  <c:v>2001.0</c:v>
                </c:pt>
                <c:pt idx="14">
                  <c:v>2000.0</c:v>
                </c:pt>
                <c:pt idx="15">
                  <c:v>1999.0</c:v>
                </c:pt>
                <c:pt idx="16">
                  <c:v>1998.0</c:v>
                </c:pt>
              </c:numCache>
            </c:numRef>
          </c:cat>
          <c:val>
            <c:numRef>
              <c:f>年次推移!$L$25:$L$41</c:f>
              <c:numCache>
                <c:formatCode>0.0%</c:formatCode>
                <c:ptCount val="17"/>
                <c:pt idx="0">
                  <c:v>0.0294108541531222</c:v>
                </c:pt>
                <c:pt idx="1">
                  <c:v>0.0269800386349002</c:v>
                </c:pt>
                <c:pt idx="2">
                  <c:v>0.0262678715942811</c:v>
                </c:pt>
                <c:pt idx="3">
                  <c:v>0.0249068112504236</c:v>
                </c:pt>
                <c:pt idx="4">
                  <c:v>0.0228658023236235</c:v>
                </c:pt>
                <c:pt idx="5">
                  <c:v>0.0226156967991098</c:v>
                </c:pt>
                <c:pt idx="6">
                  <c:v>0.0210865623530992</c:v>
                </c:pt>
                <c:pt idx="7">
                  <c:v>0.018107457369966</c:v>
                </c:pt>
                <c:pt idx="8">
                  <c:v>0.0151631477927063</c:v>
                </c:pt>
                <c:pt idx="10">
                  <c:v>0.0169045219596242</c:v>
                </c:pt>
                <c:pt idx="16">
                  <c:v>0.009709317957757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年次推移!$M$24</c:f>
              <c:strCache>
                <c:ptCount val="1"/>
                <c:pt idx="0">
                  <c:v>学生会員</c:v>
                </c:pt>
              </c:strCache>
            </c:strRef>
          </c:tx>
          <c:spPr>
            <a:ln w="25400"/>
          </c:spPr>
          <c:dLbls>
            <c:txPr>
              <a:bodyPr/>
              <a:lstStyle/>
              <a:p>
                <a:pPr>
                  <a:defRPr sz="1100" baseline="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年次推移!$K$25:$K$41</c:f>
              <c:numCache>
                <c:formatCode>General</c:formatCode>
                <c:ptCount val="17"/>
                <c:pt idx="0">
                  <c:v>2014.0</c:v>
                </c:pt>
                <c:pt idx="1">
                  <c:v>2013.0</c:v>
                </c:pt>
                <c:pt idx="2">
                  <c:v>2012.0</c:v>
                </c:pt>
                <c:pt idx="3">
                  <c:v>2011.0</c:v>
                </c:pt>
                <c:pt idx="4">
                  <c:v>2010.0</c:v>
                </c:pt>
                <c:pt idx="5">
                  <c:v>2009.0</c:v>
                </c:pt>
                <c:pt idx="6">
                  <c:v>2008.0</c:v>
                </c:pt>
                <c:pt idx="7">
                  <c:v>2007.0</c:v>
                </c:pt>
                <c:pt idx="8">
                  <c:v>2006.0</c:v>
                </c:pt>
                <c:pt idx="9">
                  <c:v>2005.0</c:v>
                </c:pt>
                <c:pt idx="10">
                  <c:v>2004.0</c:v>
                </c:pt>
                <c:pt idx="11">
                  <c:v>2003.0</c:v>
                </c:pt>
                <c:pt idx="12">
                  <c:v>2002.0</c:v>
                </c:pt>
                <c:pt idx="13">
                  <c:v>2001.0</c:v>
                </c:pt>
                <c:pt idx="14">
                  <c:v>2000.0</c:v>
                </c:pt>
                <c:pt idx="15">
                  <c:v>1999.0</c:v>
                </c:pt>
                <c:pt idx="16">
                  <c:v>1998.0</c:v>
                </c:pt>
              </c:numCache>
            </c:numRef>
          </c:cat>
          <c:val>
            <c:numRef>
              <c:f>年次推移!$M$25:$M$41</c:f>
              <c:numCache>
                <c:formatCode>0.0%</c:formatCode>
                <c:ptCount val="17"/>
                <c:pt idx="0">
                  <c:v>0.120147874306839</c:v>
                </c:pt>
                <c:pt idx="1">
                  <c:v>0.116288492706645</c:v>
                </c:pt>
                <c:pt idx="2">
                  <c:v>0.112701612903226</c:v>
                </c:pt>
                <c:pt idx="3">
                  <c:v>0.111748417721519</c:v>
                </c:pt>
                <c:pt idx="4">
                  <c:v>0.110776640577965</c:v>
                </c:pt>
                <c:pt idx="5">
                  <c:v>0.113352745424293</c:v>
                </c:pt>
                <c:pt idx="6">
                  <c:v>0.119319178803299</c:v>
                </c:pt>
                <c:pt idx="7">
                  <c:v>0.0660360196470802</c:v>
                </c:pt>
                <c:pt idx="8">
                  <c:v>0.0913034904358114</c:v>
                </c:pt>
                <c:pt idx="10">
                  <c:v>0.0917230038370181</c:v>
                </c:pt>
                <c:pt idx="16">
                  <c:v>0.0533703280561449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年次推移!$N$24</c:f>
              <c:strCache>
                <c:ptCount val="1"/>
                <c:pt idx="0">
                  <c:v>合計</c:v>
                </c:pt>
              </c:strCache>
            </c:strRef>
          </c:tx>
          <c:spPr>
            <a:ln w="25400" cap="rnd">
              <a:prstDash val="sysDash"/>
            </a:ln>
          </c:spPr>
          <c:marker>
            <c:symbol val="circle"/>
            <c:size val="9"/>
          </c:marker>
          <c:dLbls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年次推移!$K$25:$K$41</c:f>
              <c:numCache>
                <c:formatCode>General</c:formatCode>
                <c:ptCount val="17"/>
                <c:pt idx="0">
                  <c:v>2014.0</c:v>
                </c:pt>
                <c:pt idx="1">
                  <c:v>2013.0</c:v>
                </c:pt>
                <c:pt idx="2">
                  <c:v>2012.0</c:v>
                </c:pt>
                <c:pt idx="3">
                  <c:v>2011.0</c:v>
                </c:pt>
                <c:pt idx="4">
                  <c:v>2010.0</c:v>
                </c:pt>
                <c:pt idx="5">
                  <c:v>2009.0</c:v>
                </c:pt>
                <c:pt idx="6">
                  <c:v>2008.0</c:v>
                </c:pt>
                <c:pt idx="7">
                  <c:v>2007.0</c:v>
                </c:pt>
                <c:pt idx="8">
                  <c:v>2006.0</c:v>
                </c:pt>
                <c:pt idx="9">
                  <c:v>2005.0</c:v>
                </c:pt>
                <c:pt idx="10">
                  <c:v>2004.0</c:v>
                </c:pt>
                <c:pt idx="11">
                  <c:v>2003.0</c:v>
                </c:pt>
                <c:pt idx="12">
                  <c:v>2002.0</c:v>
                </c:pt>
                <c:pt idx="13">
                  <c:v>2001.0</c:v>
                </c:pt>
                <c:pt idx="14">
                  <c:v>2000.0</c:v>
                </c:pt>
                <c:pt idx="15">
                  <c:v>1999.0</c:v>
                </c:pt>
                <c:pt idx="16">
                  <c:v>1998.0</c:v>
                </c:pt>
              </c:numCache>
            </c:numRef>
          </c:cat>
          <c:val>
            <c:numRef>
              <c:f>年次推移!$N$25:$N$41</c:f>
              <c:numCache>
                <c:formatCode>0.0%</c:formatCode>
                <c:ptCount val="17"/>
                <c:pt idx="0">
                  <c:v>0.0412967446865752</c:v>
                </c:pt>
                <c:pt idx="1">
                  <c:v>0.0392265807311923</c:v>
                </c:pt>
                <c:pt idx="2">
                  <c:v>0.0386526461751791</c:v>
                </c:pt>
                <c:pt idx="3">
                  <c:v>0.0376092113637679</c:v>
                </c:pt>
                <c:pt idx="4">
                  <c:v>0.0354980102658746</c:v>
                </c:pt>
                <c:pt idx="5">
                  <c:v>0.0349527741643572</c:v>
                </c:pt>
                <c:pt idx="6">
                  <c:v>0.0368648008793439</c:v>
                </c:pt>
                <c:pt idx="7">
                  <c:v>0.0254634800089345</c:v>
                </c:pt>
                <c:pt idx="8">
                  <c:v>0.0257906471057774</c:v>
                </c:pt>
                <c:pt idx="10">
                  <c:v>0.0282055527957167</c:v>
                </c:pt>
                <c:pt idx="16">
                  <c:v>0.0164646464646465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573784"/>
        <c:axId val="2061570216"/>
      </c:lineChart>
      <c:catAx>
        <c:axId val="206157378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061570216"/>
        <c:crosses val="autoZero"/>
        <c:auto val="1"/>
        <c:lblAlgn val="ctr"/>
        <c:lblOffset val="100"/>
        <c:noMultiLvlLbl val="0"/>
      </c:catAx>
      <c:valAx>
        <c:axId val="206157021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crossAx val="2061573784"/>
        <c:crosses val="max"/>
        <c:crossBetween val="between"/>
      </c:valAx>
    </c:plotArea>
    <c:legend>
      <c:legendPos val="b"/>
      <c:layout/>
      <c:overlay val="0"/>
      <c:spPr>
        <a:ln w="6350" cmpd="sng"/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850900</xdr:colOff>
      <xdr:row>41</xdr:row>
      <xdr:rowOff>190500</xdr:rowOff>
    </xdr:from>
    <xdr:to>
      <xdr:col>23</xdr:col>
      <xdr:colOff>330200</xdr:colOff>
      <xdr:row>58</xdr:row>
      <xdr:rowOff>127000</xdr:rowOff>
    </xdr:to>
    <xdr:graphicFrame macro="">
      <xdr:nvGraphicFramePr>
        <xdr:cNvPr id="106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127000</xdr:colOff>
      <xdr:row>42</xdr:row>
      <xdr:rowOff>0</xdr:rowOff>
    </xdr:from>
    <xdr:to>
      <xdr:col>13</xdr:col>
      <xdr:colOff>660400</xdr:colOff>
      <xdr:row>58</xdr:row>
      <xdr:rowOff>139700</xdr:rowOff>
    </xdr:to>
    <xdr:graphicFrame macro="">
      <xdr:nvGraphicFramePr>
        <xdr:cNvPr id="10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228600</xdr:colOff>
      <xdr:row>59</xdr:row>
      <xdr:rowOff>127000</xdr:rowOff>
    </xdr:from>
    <xdr:to>
      <xdr:col>13</xdr:col>
      <xdr:colOff>88900</xdr:colOff>
      <xdr:row>81</xdr:row>
      <xdr:rowOff>50800</xdr:rowOff>
    </xdr:to>
    <xdr:graphicFrame macro="">
      <xdr:nvGraphicFramePr>
        <xdr:cNvPr id="10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495300</xdr:colOff>
      <xdr:row>59</xdr:row>
      <xdr:rowOff>127000</xdr:rowOff>
    </xdr:from>
    <xdr:to>
      <xdr:col>21</xdr:col>
      <xdr:colOff>406400</xdr:colOff>
      <xdr:row>81</xdr:row>
      <xdr:rowOff>38100</xdr:rowOff>
    </xdr:to>
    <xdr:graphicFrame macro="">
      <xdr:nvGraphicFramePr>
        <xdr:cNvPr id="10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0.06827</cdr:x>
      <cdr:y>0.058</cdr:y>
    </cdr:from>
    <cdr:to>
      <cdr:x>0.60643</cdr:x>
      <cdr:y>0.18102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31800" y="209550"/>
          <a:ext cx="3403600" cy="444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 sz="800">
              <a:solidFill>
                <a:schemeClr val="tx1"/>
              </a:solidFill>
              <a:effectLst/>
            </a:rPr>
            <a:t>注：各年</a:t>
          </a:r>
          <a:r>
            <a:rPr lang="en-US" altLang="ja-JP" sz="800">
              <a:solidFill>
                <a:schemeClr val="tx1"/>
              </a:solidFill>
              <a:effectLst/>
            </a:rPr>
            <a:t>3</a:t>
          </a:r>
          <a:r>
            <a:rPr lang="ja-JP" altLang="en-US" sz="800">
              <a:solidFill>
                <a:schemeClr val="tx1"/>
              </a:solidFill>
              <a:effectLst/>
            </a:rPr>
            <a:t>月</a:t>
          </a:r>
          <a:r>
            <a:rPr lang="en-US" altLang="ja-JP" sz="800">
              <a:solidFill>
                <a:schemeClr val="tx1"/>
              </a:solidFill>
              <a:effectLst/>
            </a:rPr>
            <a:t>31</a:t>
          </a:r>
          <a:r>
            <a:rPr lang="ja-JP" altLang="en-US" sz="800">
              <a:solidFill>
                <a:schemeClr val="tx1"/>
              </a:solidFill>
              <a:effectLst/>
            </a:rPr>
            <a:t>日の値。</a:t>
          </a:r>
          <a:endParaRPr lang="en-US" altLang="ja-JP" sz="800">
            <a:solidFill>
              <a:schemeClr val="tx1"/>
            </a:solidFill>
            <a:effectLst/>
          </a:endParaRPr>
        </a:p>
        <a:p xmlns:a="http://schemas.openxmlformats.org/drawingml/2006/main">
          <a:r>
            <a:rPr lang="ja-JP" altLang="ja-JP" sz="800">
              <a:solidFill>
                <a:schemeClr val="tx1"/>
              </a:solidFill>
              <a:effectLst/>
            </a:rPr>
            <a:t>　</a:t>
          </a:r>
          <a:r>
            <a:rPr lang="ja-JP" altLang="en-US" sz="800">
              <a:solidFill>
                <a:schemeClr val="tx1"/>
              </a:solidFill>
              <a:effectLst/>
            </a:rPr>
            <a:t>　</a:t>
          </a:r>
          <a:r>
            <a:rPr lang="en-US" altLang="ja-JP" sz="800">
              <a:solidFill>
                <a:schemeClr val="tx1"/>
              </a:solidFill>
              <a:effectLst/>
            </a:rPr>
            <a:t> </a:t>
          </a:r>
          <a:r>
            <a:rPr lang="ja-JP" altLang="en-US" sz="800">
              <a:solidFill>
                <a:schemeClr val="tx1"/>
              </a:solidFill>
              <a:effectLst/>
            </a:rPr>
            <a:t>ただし、</a:t>
          </a:r>
          <a:r>
            <a:rPr lang="en-US" altLang="ja-JP" sz="800">
              <a:solidFill>
                <a:schemeClr val="tx1"/>
              </a:solidFill>
              <a:effectLst/>
            </a:rPr>
            <a:t>1998</a:t>
          </a:r>
          <a:r>
            <a:rPr lang="ja-JP" altLang="en-US" sz="800">
              <a:solidFill>
                <a:schemeClr val="tx1"/>
              </a:solidFill>
              <a:effectLst/>
            </a:rPr>
            <a:t>年は</a:t>
          </a:r>
          <a:r>
            <a:rPr lang="en-US" altLang="ja-JP" sz="800">
              <a:solidFill>
                <a:schemeClr val="tx1"/>
              </a:solidFill>
              <a:effectLst/>
            </a:rPr>
            <a:t>1</a:t>
          </a:r>
          <a:r>
            <a:rPr lang="ja-JP" altLang="en-US" sz="800">
              <a:solidFill>
                <a:schemeClr val="tx1"/>
              </a:solidFill>
              <a:effectLst/>
            </a:rPr>
            <a:t>月</a:t>
          </a:r>
          <a:r>
            <a:rPr lang="en-US" altLang="ja-JP" sz="800">
              <a:solidFill>
                <a:schemeClr val="tx1"/>
              </a:solidFill>
              <a:effectLst/>
            </a:rPr>
            <a:t>31</a:t>
          </a:r>
          <a:r>
            <a:rPr lang="ja-JP" altLang="en-US" sz="800">
              <a:solidFill>
                <a:schemeClr val="tx1"/>
              </a:solidFill>
              <a:effectLst/>
            </a:rPr>
            <a:t>日、</a:t>
          </a:r>
          <a:r>
            <a:rPr lang="en-US" altLang="ja-JP" sz="800">
              <a:solidFill>
                <a:schemeClr val="tx1"/>
              </a:solidFill>
              <a:effectLst/>
            </a:rPr>
            <a:t>2004</a:t>
          </a:r>
          <a:r>
            <a:rPr lang="ja-JP" altLang="en-US" sz="800">
              <a:solidFill>
                <a:schemeClr val="tx1"/>
              </a:solidFill>
              <a:effectLst/>
            </a:rPr>
            <a:t>年及び</a:t>
          </a:r>
          <a:r>
            <a:rPr lang="en-US" altLang="ja-JP" sz="800">
              <a:solidFill>
                <a:schemeClr val="tx1"/>
              </a:solidFill>
              <a:effectLst/>
            </a:rPr>
            <a:t>2009</a:t>
          </a:r>
          <a:r>
            <a:rPr lang="ja-JP" altLang="en-US" sz="800">
              <a:solidFill>
                <a:schemeClr val="tx1"/>
              </a:solidFill>
              <a:effectLst/>
            </a:rPr>
            <a:t>年は</a:t>
          </a:r>
          <a:r>
            <a:rPr lang="en-US" altLang="ja-JP" sz="800">
              <a:solidFill>
                <a:schemeClr val="tx1"/>
              </a:solidFill>
              <a:effectLst/>
            </a:rPr>
            <a:t>4</a:t>
          </a:r>
          <a:r>
            <a:rPr lang="ja-JP" altLang="en-US" sz="800">
              <a:solidFill>
                <a:schemeClr val="tx1"/>
              </a:solidFill>
              <a:effectLst/>
            </a:rPr>
            <a:t>月</a:t>
          </a:r>
          <a:r>
            <a:rPr lang="en-US" altLang="ja-JP" sz="800">
              <a:solidFill>
                <a:schemeClr val="tx1"/>
              </a:solidFill>
              <a:effectLst/>
            </a:rPr>
            <a:t>30</a:t>
          </a:r>
          <a:r>
            <a:rPr lang="ja-JP" altLang="en-US" sz="800">
              <a:solidFill>
                <a:schemeClr val="tx1"/>
              </a:solidFill>
              <a:effectLst/>
            </a:rPr>
            <a:t>日の値。</a:t>
          </a:r>
          <a:endParaRPr lang="ja-JP" sz="800">
            <a:solidFill>
              <a:schemeClr val="tx1"/>
            </a:solidFill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0.08151</cdr:x>
      <cdr:y>0.02473</cdr:y>
    </cdr:from>
    <cdr:to>
      <cdr:x>0.61431</cdr:x>
      <cdr:y>0.14841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20694" y="88890"/>
          <a:ext cx="3403580" cy="444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>
              <a:solidFill>
                <a:schemeClr val="tx1"/>
              </a:solidFill>
              <a:effectLst/>
            </a:rPr>
            <a:t>単位：人</a:t>
          </a:r>
          <a:endParaRPr lang="en-US" altLang="ja-JP" sz="800">
            <a:solidFill>
              <a:schemeClr val="tx1"/>
            </a:solidFill>
            <a:effectLst/>
          </a:endParaRPr>
        </a:p>
        <a:p xmlns:a="http://schemas.openxmlformats.org/drawingml/2006/main">
          <a:r>
            <a:rPr lang="ja-JP" altLang="en-US" sz="800">
              <a:solidFill>
                <a:schemeClr val="tx1"/>
              </a:solidFill>
              <a:effectLst/>
            </a:rPr>
            <a:t>注：各年</a:t>
          </a:r>
          <a:r>
            <a:rPr lang="en-US" altLang="ja-JP" sz="800">
              <a:solidFill>
                <a:schemeClr val="tx1"/>
              </a:solidFill>
              <a:effectLst/>
            </a:rPr>
            <a:t>3</a:t>
          </a:r>
          <a:r>
            <a:rPr lang="ja-JP" altLang="en-US" sz="800">
              <a:solidFill>
                <a:schemeClr val="tx1"/>
              </a:solidFill>
              <a:effectLst/>
            </a:rPr>
            <a:t>月</a:t>
          </a:r>
          <a:r>
            <a:rPr lang="en-US" altLang="ja-JP" sz="800">
              <a:solidFill>
                <a:schemeClr val="tx1"/>
              </a:solidFill>
              <a:effectLst/>
            </a:rPr>
            <a:t>31</a:t>
          </a:r>
          <a:r>
            <a:rPr lang="ja-JP" altLang="en-US" sz="800">
              <a:solidFill>
                <a:schemeClr val="tx1"/>
              </a:solidFill>
              <a:effectLst/>
            </a:rPr>
            <a:t>日の値。</a:t>
          </a:r>
          <a:endParaRPr lang="en-US" altLang="ja-JP" sz="800">
            <a:solidFill>
              <a:schemeClr val="tx1"/>
            </a:solidFill>
            <a:effectLst/>
          </a:endParaRPr>
        </a:p>
        <a:p xmlns:a="http://schemas.openxmlformats.org/drawingml/2006/main">
          <a:r>
            <a:rPr lang="ja-JP" altLang="ja-JP" sz="800">
              <a:solidFill>
                <a:schemeClr val="tx1"/>
              </a:solidFill>
              <a:effectLst/>
            </a:rPr>
            <a:t>　</a:t>
          </a:r>
          <a:r>
            <a:rPr lang="ja-JP" altLang="en-US" sz="800">
              <a:solidFill>
                <a:schemeClr val="tx1"/>
              </a:solidFill>
              <a:effectLst/>
            </a:rPr>
            <a:t>　</a:t>
          </a:r>
          <a:r>
            <a:rPr lang="en-US" altLang="ja-JP" sz="800">
              <a:solidFill>
                <a:schemeClr val="tx1"/>
              </a:solidFill>
              <a:effectLst/>
            </a:rPr>
            <a:t> </a:t>
          </a:r>
          <a:r>
            <a:rPr lang="ja-JP" altLang="en-US" sz="800">
              <a:solidFill>
                <a:schemeClr val="tx1"/>
              </a:solidFill>
              <a:effectLst/>
            </a:rPr>
            <a:t>ただし、</a:t>
          </a:r>
          <a:r>
            <a:rPr lang="en-US" altLang="ja-JP" sz="800">
              <a:solidFill>
                <a:schemeClr val="tx1"/>
              </a:solidFill>
              <a:effectLst/>
            </a:rPr>
            <a:t>1998</a:t>
          </a:r>
          <a:r>
            <a:rPr lang="ja-JP" altLang="en-US" sz="800">
              <a:solidFill>
                <a:schemeClr val="tx1"/>
              </a:solidFill>
              <a:effectLst/>
            </a:rPr>
            <a:t>年は</a:t>
          </a:r>
          <a:r>
            <a:rPr lang="en-US" altLang="ja-JP" sz="800">
              <a:solidFill>
                <a:schemeClr val="tx1"/>
              </a:solidFill>
              <a:effectLst/>
            </a:rPr>
            <a:t>1</a:t>
          </a:r>
          <a:r>
            <a:rPr lang="ja-JP" altLang="en-US" sz="800">
              <a:solidFill>
                <a:schemeClr val="tx1"/>
              </a:solidFill>
              <a:effectLst/>
            </a:rPr>
            <a:t>月</a:t>
          </a:r>
          <a:r>
            <a:rPr lang="en-US" altLang="ja-JP" sz="800">
              <a:solidFill>
                <a:schemeClr val="tx1"/>
              </a:solidFill>
              <a:effectLst/>
            </a:rPr>
            <a:t>31</a:t>
          </a:r>
          <a:r>
            <a:rPr lang="ja-JP" altLang="en-US" sz="800">
              <a:solidFill>
                <a:schemeClr val="tx1"/>
              </a:solidFill>
              <a:effectLst/>
            </a:rPr>
            <a:t>日、</a:t>
          </a:r>
          <a:r>
            <a:rPr lang="en-US" altLang="ja-JP" sz="800">
              <a:solidFill>
                <a:schemeClr val="tx1"/>
              </a:solidFill>
              <a:effectLst/>
            </a:rPr>
            <a:t>2004</a:t>
          </a:r>
          <a:r>
            <a:rPr lang="ja-JP" altLang="en-US" sz="800">
              <a:solidFill>
                <a:schemeClr val="tx1"/>
              </a:solidFill>
              <a:effectLst/>
            </a:rPr>
            <a:t>年及び</a:t>
          </a:r>
          <a:r>
            <a:rPr lang="en-US" altLang="ja-JP" sz="800">
              <a:solidFill>
                <a:schemeClr val="tx1"/>
              </a:solidFill>
              <a:effectLst/>
            </a:rPr>
            <a:t>2009</a:t>
          </a:r>
          <a:r>
            <a:rPr lang="ja-JP" altLang="en-US" sz="800">
              <a:solidFill>
                <a:schemeClr val="tx1"/>
              </a:solidFill>
              <a:effectLst/>
            </a:rPr>
            <a:t>年は</a:t>
          </a:r>
          <a:r>
            <a:rPr lang="en-US" altLang="ja-JP" sz="800">
              <a:solidFill>
                <a:schemeClr val="tx1"/>
              </a:solidFill>
              <a:effectLst/>
            </a:rPr>
            <a:t>4</a:t>
          </a:r>
          <a:r>
            <a:rPr lang="ja-JP" altLang="en-US" sz="800">
              <a:solidFill>
                <a:schemeClr val="tx1"/>
              </a:solidFill>
              <a:effectLst/>
            </a:rPr>
            <a:t>月</a:t>
          </a:r>
          <a:r>
            <a:rPr lang="en-US" altLang="ja-JP" sz="800">
              <a:solidFill>
                <a:schemeClr val="tx1"/>
              </a:solidFill>
              <a:effectLst/>
            </a:rPr>
            <a:t>30</a:t>
          </a:r>
          <a:r>
            <a:rPr lang="ja-JP" altLang="en-US" sz="800">
              <a:solidFill>
                <a:schemeClr val="tx1"/>
              </a:solidFill>
              <a:effectLst/>
            </a:rPr>
            <a:t>日の値。</a:t>
          </a:r>
          <a:endParaRPr lang="ja-JP" sz="800">
            <a:solidFill>
              <a:schemeClr val="tx1"/>
            </a:solidFill>
            <a:effectLst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0.08151</cdr:x>
      <cdr:y>0.01386</cdr:y>
    </cdr:from>
    <cdr:to>
      <cdr:x>0.78444</cdr:x>
      <cdr:y>0.13754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65830" y="64778"/>
          <a:ext cx="4017270" cy="578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solidFill>
                <a:schemeClr val="tx1"/>
              </a:solidFill>
              <a:effectLst/>
            </a:rPr>
            <a:t>単位：人</a:t>
          </a:r>
          <a:endParaRPr lang="en-US" altLang="ja-JP" sz="1000">
            <a:solidFill>
              <a:schemeClr val="tx1"/>
            </a:solidFill>
            <a:effectLst/>
          </a:endParaRPr>
        </a:p>
        <a:p xmlns:a="http://schemas.openxmlformats.org/drawingml/2006/main">
          <a:r>
            <a:rPr lang="ja-JP" altLang="en-US" sz="1000">
              <a:solidFill>
                <a:schemeClr val="tx1"/>
              </a:solidFill>
              <a:effectLst/>
            </a:rPr>
            <a:t>注：各年</a:t>
          </a:r>
          <a:r>
            <a:rPr lang="en-US" altLang="ja-JP" sz="1000">
              <a:solidFill>
                <a:schemeClr val="tx1"/>
              </a:solidFill>
              <a:effectLst/>
            </a:rPr>
            <a:t>3</a:t>
          </a:r>
          <a:r>
            <a:rPr lang="ja-JP" altLang="en-US" sz="1000">
              <a:solidFill>
                <a:schemeClr val="tx1"/>
              </a:solidFill>
              <a:effectLst/>
            </a:rPr>
            <a:t>月</a:t>
          </a:r>
          <a:r>
            <a:rPr lang="en-US" altLang="ja-JP" sz="1000">
              <a:solidFill>
                <a:schemeClr val="tx1"/>
              </a:solidFill>
              <a:effectLst/>
            </a:rPr>
            <a:t>31</a:t>
          </a:r>
          <a:r>
            <a:rPr lang="ja-JP" altLang="en-US" sz="1000">
              <a:solidFill>
                <a:schemeClr val="tx1"/>
              </a:solidFill>
              <a:effectLst/>
            </a:rPr>
            <a:t>日の値。</a:t>
          </a:r>
          <a:endParaRPr lang="en-US" altLang="ja-JP" sz="1000">
            <a:solidFill>
              <a:schemeClr val="tx1"/>
            </a:solidFill>
            <a:effectLst/>
          </a:endParaRPr>
        </a:p>
        <a:p xmlns:a="http://schemas.openxmlformats.org/drawingml/2006/main">
          <a:r>
            <a:rPr lang="ja-JP" altLang="ja-JP" sz="1000">
              <a:solidFill>
                <a:schemeClr val="tx1"/>
              </a:solidFill>
              <a:effectLst/>
            </a:rPr>
            <a:t>　</a:t>
          </a:r>
          <a:r>
            <a:rPr lang="ja-JP" altLang="en-US" sz="1000">
              <a:solidFill>
                <a:schemeClr val="tx1"/>
              </a:solidFill>
              <a:effectLst/>
            </a:rPr>
            <a:t>　ただし、</a:t>
          </a:r>
          <a:r>
            <a:rPr lang="en-US" altLang="ja-JP" sz="1000">
              <a:solidFill>
                <a:schemeClr val="tx1"/>
              </a:solidFill>
              <a:effectLst/>
            </a:rPr>
            <a:t>1998</a:t>
          </a:r>
          <a:r>
            <a:rPr lang="ja-JP" altLang="en-US" sz="1000">
              <a:solidFill>
                <a:schemeClr val="tx1"/>
              </a:solidFill>
              <a:effectLst/>
            </a:rPr>
            <a:t>年は</a:t>
          </a:r>
          <a:r>
            <a:rPr lang="en-US" altLang="ja-JP" sz="1000">
              <a:solidFill>
                <a:schemeClr val="tx1"/>
              </a:solidFill>
              <a:effectLst/>
            </a:rPr>
            <a:t>1</a:t>
          </a:r>
          <a:r>
            <a:rPr lang="ja-JP" altLang="en-US" sz="1000">
              <a:solidFill>
                <a:schemeClr val="tx1"/>
              </a:solidFill>
              <a:effectLst/>
            </a:rPr>
            <a:t>月</a:t>
          </a:r>
          <a:r>
            <a:rPr lang="en-US" altLang="ja-JP" sz="1000">
              <a:solidFill>
                <a:schemeClr val="tx1"/>
              </a:solidFill>
              <a:effectLst/>
            </a:rPr>
            <a:t>31</a:t>
          </a:r>
          <a:r>
            <a:rPr lang="ja-JP" altLang="en-US" sz="1000">
              <a:solidFill>
                <a:schemeClr val="tx1"/>
              </a:solidFill>
              <a:effectLst/>
            </a:rPr>
            <a:t>日、</a:t>
          </a:r>
          <a:r>
            <a:rPr lang="en-US" altLang="ja-JP" sz="1000">
              <a:solidFill>
                <a:schemeClr val="tx1"/>
              </a:solidFill>
              <a:effectLst/>
            </a:rPr>
            <a:t>2004</a:t>
          </a:r>
          <a:r>
            <a:rPr lang="ja-JP" altLang="en-US" sz="1000">
              <a:solidFill>
                <a:schemeClr val="tx1"/>
              </a:solidFill>
              <a:effectLst/>
            </a:rPr>
            <a:t>年及び</a:t>
          </a:r>
          <a:r>
            <a:rPr lang="en-US" altLang="ja-JP" sz="1000">
              <a:solidFill>
                <a:schemeClr val="tx1"/>
              </a:solidFill>
              <a:effectLst/>
            </a:rPr>
            <a:t>2009</a:t>
          </a:r>
          <a:r>
            <a:rPr lang="ja-JP" altLang="en-US" sz="1000">
              <a:solidFill>
                <a:schemeClr val="tx1"/>
              </a:solidFill>
              <a:effectLst/>
            </a:rPr>
            <a:t>年は</a:t>
          </a:r>
          <a:r>
            <a:rPr lang="en-US" altLang="ja-JP" sz="1000">
              <a:solidFill>
                <a:schemeClr val="tx1"/>
              </a:solidFill>
              <a:effectLst/>
            </a:rPr>
            <a:t>4</a:t>
          </a:r>
          <a:r>
            <a:rPr lang="ja-JP" altLang="en-US" sz="1000">
              <a:solidFill>
                <a:schemeClr val="tx1"/>
              </a:solidFill>
              <a:effectLst/>
            </a:rPr>
            <a:t>月</a:t>
          </a:r>
          <a:r>
            <a:rPr lang="en-US" altLang="ja-JP" sz="1000">
              <a:solidFill>
                <a:schemeClr val="tx1"/>
              </a:solidFill>
              <a:effectLst/>
            </a:rPr>
            <a:t>30</a:t>
          </a:r>
          <a:r>
            <a:rPr lang="ja-JP" altLang="en-US" sz="1000">
              <a:solidFill>
                <a:schemeClr val="tx1"/>
              </a:solidFill>
              <a:effectLst/>
            </a:rPr>
            <a:t>日の値。</a:t>
          </a:r>
          <a:endParaRPr lang="ja-JP" sz="1000">
            <a:solidFill>
              <a:schemeClr val="tx1"/>
            </a:solidFill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0.07296</cdr:x>
      <cdr:y>0.02803</cdr:y>
    </cdr:from>
    <cdr:to>
      <cdr:x>0.71127</cdr:x>
      <cdr:y>0.15804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4754" y="130632"/>
          <a:ext cx="3453346" cy="605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 sz="1050">
              <a:solidFill>
                <a:schemeClr val="tx1"/>
              </a:solidFill>
              <a:effectLst/>
            </a:rPr>
            <a:t>注：各年</a:t>
          </a:r>
          <a:r>
            <a:rPr lang="en-US" altLang="ja-JP" sz="1050">
              <a:solidFill>
                <a:schemeClr val="tx1"/>
              </a:solidFill>
              <a:effectLst/>
            </a:rPr>
            <a:t>3</a:t>
          </a:r>
          <a:r>
            <a:rPr lang="ja-JP" altLang="en-US" sz="1050">
              <a:solidFill>
                <a:schemeClr val="tx1"/>
              </a:solidFill>
              <a:effectLst/>
            </a:rPr>
            <a:t>月</a:t>
          </a:r>
          <a:r>
            <a:rPr lang="en-US" altLang="ja-JP" sz="1050">
              <a:solidFill>
                <a:schemeClr val="tx1"/>
              </a:solidFill>
              <a:effectLst/>
            </a:rPr>
            <a:t>31</a:t>
          </a:r>
          <a:r>
            <a:rPr lang="ja-JP" altLang="en-US" sz="1050">
              <a:solidFill>
                <a:schemeClr val="tx1"/>
              </a:solidFill>
              <a:effectLst/>
            </a:rPr>
            <a:t>日の値。</a:t>
          </a:r>
          <a:endParaRPr lang="en-US" altLang="ja-JP" sz="1050">
            <a:solidFill>
              <a:schemeClr val="tx1"/>
            </a:solidFill>
            <a:effectLst/>
          </a:endParaRPr>
        </a:p>
        <a:p xmlns:a="http://schemas.openxmlformats.org/drawingml/2006/main">
          <a:r>
            <a:rPr lang="ja-JP" altLang="en-US" sz="1050">
              <a:solidFill>
                <a:schemeClr val="tx1"/>
              </a:solidFill>
              <a:effectLst/>
            </a:rPr>
            <a:t>ただし、</a:t>
          </a:r>
          <a:r>
            <a:rPr lang="en-US" altLang="ja-JP" sz="1050">
              <a:solidFill>
                <a:schemeClr val="tx1"/>
              </a:solidFill>
              <a:effectLst/>
            </a:rPr>
            <a:t>1998</a:t>
          </a:r>
          <a:r>
            <a:rPr lang="ja-JP" altLang="en-US" sz="1050">
              <a:solidFill>
                <a:schemeClr val="tx1"/>
              </a:solidFill>
              <a:effectLst/>
            </a:rPr>
            <a:t>年は</a:t>
          </a:r>
          <a:r>
            <a:rPr lang="en-US" altLang="ja-JP" sz="1050">
              <a:solidFill>
                <a:schemeClr val="tx1"/>
              </a:solidFill>
              <a:effectLst/>
            </a:rPr>
            <a:t>1</a:t>
          </a:r>
          <a:r>
            <a:rPr lang="ja-JP" altLang="en-US" sz="1050">
              <a:solidFill>
                <a:schemeClr val="tx1"/>
              </a:solidFill>
              <a:effectLst/>
            </a:rPr>
            <a:t>月</a:t>
          </a:r>
          <a:r>
            <a:rPr lang="en-US" altLang="ja-JP" sz="1050">
              <a:solidFill>
                <a:schemeClr val="tx1"/>
              </a:solidFill>
              <a:effectLst/>
            </a:rPr>
            <a:t>31</a:t>
          </a:r>
          <a:r>
            <a:rPr lang="ja-JP" altLang="en-US" sz="1050">
              <a:solidFill>
                <a:schemeClr val="tx1"/>
              </a:solidFill>
              <a:effectLst/>
            </a:rPr>
            <a:t>日、</a:t>
          </a:r>
          <a:r>
            <a:rPr lang="en-US" altLang="ja-JP" sz="1050">
              <a:solidFill>
                <a:schemeClr val="tx1"/>
              </a:solidFill>
              <a:effectLst/>
            </a:rPr>
            <a:t>2004</a:t>
          </a:r>
          <a:r>
            <a:rPr lang="ja-JP" altLang="en-US" sz="1050">
              <a:solidFill>
                <a:schemeClr val="tx1"/>
              </a:solidFill>
              <a:effectLst/>
            </a:rPr>
            <a:t>年及び</a:t>
          </a:r>
          <a:r>
            <a:rPr lang="en-US" altLang="ja-JP" sz="1050">
              <a:solidFill>
                <a:schemeClr val="tx1"/>
              </a:solidFill>
              <a:effectLst/>
            </a:rPr>
            <a:t>2009</a:t>
          </a:r>
          <a:r>
            <a:rPr lang="ja-JP" altLang="en-US" sz="1050">
              <a:solidFill>
                <a:schemeClr val="tx1"/>
              </a:solidFill>
              <a:effectLst/>
            </a:rPr>
            <a:t>年は</a:t>
          </a:r>
          <a:r>
            <a:rPr lang="en-US" altLang="ja-JP" sz="1050">
              <a:solidFill>
                <a:schemeClr val="tx1"/>
              </a:solidFill>
              <a:effectLst/>
            </a:rPr>
            <a:t>4</a:t>
          </a:r>
          <a:r>
            <a:rPr lang="ja-JP" altLang="en-US" sz="1050">
              <a:solidFill>
                <a:schemeClr val="tx1"/>
              </a:solidFill>
              <a:effectLst/>
            </a:rPr>
            <a:t>月</a:t>
          </a:r>
          <a:r>
            <a:rPr lang="en-US" altLang="ja-JP" sz="1050">
              <a:solidFill>
                <a:schemeClr val="tx1"/>
              </a:solidFill>
              <a:effectLst/>
            </a:rPr>
            <a:t>30</a:t>
          </a:r>
          <a:r>
            <a:rPr lang="ja-JP" altLang="en-US" sz="1050">
              <a:solidFill>
                <a:schemeClr val="tx1"/>
              </a:solidFill>
              <a:effectLst/>
            </a:rPr>
            <a:t>日の値。</a:t>
          </a:r>
          <a:endParaRPr lang="ja-JP" sz="1050">
            <a:solidFill>
              <a:schemeClr val="tx1"/>
            </a:solidFill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87"/>
  <sheetViews>
    <sheetView tabSelected="1" topLeftCell="B3" workbookViewId="0">
      <selection activeCell="M16" sqref="M16"/>
    </sheetView>
  </sheetViews>
  <sheetFormatPr baseColWidth="12" defaultColWidth="8.83203125" defaultRowHeight="17" x14ac:dyDescent="0"/>
  <cols>
    <col min="1" max="1" width="2.1640625" style="1" customWidth="1"/>
    <col min="2" max="2" width="4.5" style="42" customWidth="1"/>
    <col min="3" max="4" width="3.1640625" style="42" customWidth="1"/>
    <col min="5" max="5" width="7.6640625" style="68" customWidth="1"/>
    <col min="6" max="6" width="6.1640625" style="1" customWidth="1"/>
    <col min="7" max="8" width="7.6640625" style="1" customWidth="1"/>
    <col min="9" max="9" width="7.1640625" style="1" customWidth="1"/>
    <col min="10" max="10" width="7.6640625" style="1" customWidth="1"/>
    <col min="11" max="13" width="7.33203125" style="1" customWidth="1"/>
    <col min="14" max="14" width="15.5" style="1" customWidth="1"/>
    <col min="15" max="15" width="3.6640625" style="1" customWidth="1"/>
    <col min="16" max="16384" width="8.83203125" style="1"/>
  </cols>
  <sheetData>
    <row r="1" spans="2:16">
      <c r="O1" s="79"/>
    </row>
    <row r="2" spans="2:16" ht="20">
      <c r="B2" s="80" t="s">
        <v>26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6" ht="13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2:16" ht="23" customHeight="1">
      <c r="N4" s="79" t="s">
        <v>91</v>
      </c>
    </row>
    <row r="5" spans="2:16">
      <c r="B5" s="77" t="s">
        <v>5</v>
      </c>
      <c r="C5" s="77" t="s">
        <v>6</v>
      </c>
      <c r="D5" s="77" t="s">
        <v>7</v>
      </c>
      <c r="E5" s="71" t="s">
        <v>2</v>
      </c>
      <c r="F5" s="72"/>
      <c r="G5" s="73"/>
      <c r="H5" s="72" t="s">
        <v>1</v>
      </c>
      <c r="I5" s="72"/>
      <c r="J5" s="72"/>
      <c r="K5" s="71" t="s">
        <v>10</v>
      </c>
      <c r="L5" s="72"/>
      <c r="M5" s="73"/>
      <c r="N5" s="77" t="s">
        <v>4</v>
      </c>
    </row>
    <row r="6" spans="2:16">
      <c r="B6" s="78"/>
      <c r="C6" s="78"/>
      <c r="D6" s="78"/>
      <c r="E6" s="58"/>
      <c r="F6" s="74" t="s">
        <v>0</v>
      </c>
      <c r="G6" s="75"/>
      <c r="H6" s="2"/>
      <c r="I6" s="74" t="s">
        <v>0</v>
      </c>
      <c r="J6" s="75"/>
      <c r="K6" s="2"/>
      <c r="L6" s="74" t="s">
        <v>0</v>
      </c>
      <c r="M6" s="75"/>
      <c r="N6" s="78"/>
    </row>
    <row r="7" spans="2:16" hidden="1">
      <c r="B7" s="3"/>
      <c r="C7" s="3"/>
      <c r="D7" s="3"/>
      <c r="E7" s="59"/>
      <c r="F7" s="5"/>
      <c r="G7" s="6"/>
      <c r="H7" s="7"/>
      <c r="I7" s="5"/>
      <c r="J7" s="6"/>
      <c r="K7" s="4"/>
      <c r="L7" s="5"/>
      <c r="M7" s="6"/>
      <c r="N7" s="3"/>
    </row>
    <row r="8" spans="2:16">
      <c r="B8" s="3">
        <v>2014</v>
      </c>
      <c r="C8" s="3">
        <v>7</v>
      </c>
      <c r="D8" s="3">
        <v>31</v>
      </c>
      <c r="E8" s="59">
        <v>33415</v>
      </c>
      <c r="F8" s="5">
        <v>1047</v>
      </c>
      <c r="G8" s="45">
        <f>F8/E8</f>
        <v>3.133323357773455E-2</v>
      </c>
      <c r="H8" s="7">
        <v>4460</v>
      </c>
      <c r="I8" s="5">
        <v>526</v>
      </c>
      <c r="J8" s="6">
        <f>I8/H8</f>
        <v>0.11793721973094171</v>
      </c>
      <c r="K8" s="4">
        <f t="shared" ref="K8" si="0">E8+H8</f>
        <v>37875</v>
      </c>
      <c r="L8" s="5">
        <f t="shared" ref="L8" si="1">SUM(F8,I8)</f>
        <v>1573</v>
      </c>
      <c r="M8" s="6">
        <f>L8/K8</f>
        <v>4.1531353135313531E-2</v>
      </c>
      <c r="N8" s="3" t="s">
        <v>87</v>
      </c>
      <c r="P8" s="1">
        <f>L8/L$77</f>
        <v>1.6787620064034152</v>
      </c>
    </row>
    <row r="9" spans="2:16">
      <c r="B9" s="3">
        <v>2014</v>
      </c>
      <c r="C9" s="3">
        <v>6</v>
      </c>
      <c r="D9" s="3">
        <v>30</v>
      </c>
      <c r="E9" s="60">
        <v>33305</v>
      </c>
      <c r="F9" s="44">
        <v>1041</v>
      </c>
      <c r="G9" s="45">
        <f>F9/E9</f>
        <v>3.1256568082870438E-2</v>
      </c>
      <c r="H9" s="46">
        <v>4465</v>
      </c>
      <c r="I9" s="44">
        <v>520</v>
      </c>
      <c r="J9" s="6">
        <f>I9/H9</f>
        <v>0.11646136618141098</v>
      </c>
      <c r="K9" s="4">
        <f t="shared" ref="K9" si="2">E9+H9</f>
        <v>37770</v>
      </c>
      <c r="L9" s="5">
        <f t="shared" ref="L9" si="3">SUM(F9,I9)</f>
        <v>1561</v>
      </c>
      <c r="M9" s="6">
        <f>L9/K9</f>
        <v>4.1329097167063809E-2</v>
      </c>
      <c r="N9" s="3" t="s">
        <v>88</v>
      </c>
      <c r="P9" s="1">
        <f>L9/L$77</f>
        <v>1.6659551760939169</v>
      </c>
    </row>
    <row r="10" spans="2:16">
      <c r="B10" s="3">
        <v>2014</v>
      </c>
      <c r="C10" s="3">
        <v>5</v>
      </c>
      <c r="D10" s="3">
        <v>31</v>
      </c>
      <c r="E10" s="60">
        <v>33288</v>
      </c>
      <c r="F10" s="44">
        <v>1032</v>
      </c>
      <c r="G10" s="45">
        <f>F10/E10</f>
        <v>3.1002162941600575E-2</v>
      </c>
      <c r="H10" s="46">
        <v>4492</v>
      </c>
      <c r="I10" s="44">
        <v>534</v>
      </c>
      <c r="J10" s="6">
        <f>I10/H10</f>
        <v>0.1188780053428317</v>
      </c>
      <c r="K10" s="4">
        <f t="shared" ref="K10:K11" si="4">E10+H10</f>
        <v>37780</v>
      </c>
      <c r="L10" s="5">
        <f t="shared" ref="L10:L11" si="5">SUM(F10,I10)</f>
        <v>1566</v>
      </c>
      <c r="M10" s="6">
        <f>L10/K10</f>
        <v>4.1450502911593433E-2</v>
      </c>
      <c r="N10" s="3" t="s">
        <v>85</v>
      </c>
      <c r="P10" s="1">
        <f>L10/L$77</f>
        <v>1.671291355389541</v>
      </c>
    </row>
    <row r="11" spans="2:16">
      <c r="B11" s="48">
        <v>2014</v>
      </c>
      <c r="C11" s="48">
        <v>4</v>
      </c>
      <c r="D11" s="48">
        <v>30</v>
      </c>
      <c r="E11" s="61">
        <v>33161</v>
      </c>
      <c r="F11" s="49">
        <v>1021</v>
      </c>
      <c r="G11" s="50">
        <f t="shared" ref="G11" si="6">F11/E11</f>
        <v>3.0789180060914929E-2</v>
      </c>
      <c r="H11" s="51">
        <v>4518</v>
      </c>
      <c r="I11" s="49">
        <v>537</v>
      </c>
      <c r="J11" s="52">
        <f t="shared" ref="J11" si="7">I11/H11</f>
        <v>0.11885790172642763</v>
      </c>
      <c r="K11" s="53">
        <f t="shared" si="4"/>
        <v>37679</v>
      </c>
      <c r="L11" s="54">
        <f t="shared" si="5"/>
        <v>1558</v>
      </c>
      <c r="M11" s="52">
        <f t="shared" ref="M11" si="8">L11/K11</f>
        <v>4.1349292709466814E-2</v>
      </c>
      <c r="N11" s="48" t="s">
        <v>86</v>
      </c>
      <c r="P11" s="1">
        <f t="shared" ref="P11:P23" si="9">L11/L$77</f>
        <v>1.6627534685165422</v>
      </c>
    </row>
    <row r="12" spans="2:16">
      <c r="B12" s="3">
        <v>2014</v>
      </c>
      <c r="C12" s="3">
        <v>3</v>
      </c>
      <c r="D12" s="3">
        <v>31</v>
      </c>
      <c r="E12" s="60">
        <v>32301</v>
      </c>
      <c r="F12" s="44">
        <v>950</v>
      </c>
      <c r="G12" s="45">
        <f t="shared" ref="G12" si="10">F12/E12</f>
        <v>2.9410854153122196E-2</v>
      </c>
      <c r="H12" s="46">
        <v>4869</v>
      </c>
      <c r="I12" s="44">
        <v>585</v>
      </c>
      <c r="J12" s="6">
        <f t="shared" ref="J12" si="11">I12/H12</f>
        <v>0.12014787430683918</v>
      </c>
      <c r="K12" s="4">
        <f t="shared" ref="K12" si="12">E12+H12</f>
        <v>37170</v>
      </c>
      <c r="L12" s="5">
        <f t="shared" ref="L12" si="13">SUM(F12,I12)</f>
        <v>1535</v>
      </c>
      <c r="M12" s="6">
        <f t="shared" ref="M12" si="14">L12/K12</f>
        <v>4.1296744686575196E-2</v>
      </c>
      <c r="N12" s="3" t="s">
        <v>84</v>
      </c>
      <c r="P12" s="1">
        <f t="shared" si="9"/>
        <v>1.6382070437566703</v>
      </c>
    </row>
    <row r="13" spans="2:16">
      <c r="B13" s="3">
        <v>2014</v>
      </c>
      <c r="C13" s="3">
        <v>2</v>
      </c>
      <c r="D13" s="3">
        <v>28</v>
      </c>
      <c r="E13" s="60">
        <v>33762</v>
      </c>
      <c r="F13" s="44">
        <v>1010</v>
      </c>
      <c r="G13" s="45">
        <f t="shared" ref="G13" si="15">F13/E13</f>
        <v>2.9915289378591316E-2</v>
      </c>
      <c r="H13" s="46">
        <v>6146</v>
      </c>
      <c r="I13" s="44">
        <v>735</v>
      </c>
      <c r="J13" s="6">
        <f t="shared" ref="J13" si="16">I13/H13</f>
        <v>0.11958997722095673</v>
      </c>
      <c r="K13" s="4">
        <f t="shared" ref="K13" si="17">E13+H13</f>
        <v>39908</v>
      </c>
      <c r="L13" s="5">
        <f t="shared" ref="L13" si="18">SUM(F13,I13)</f>
        <v>1745</v>
      </c>
      <c r="M13" s="6">
        <f t="shared" ref="M13" si="19">L13/K13</f>
        <v>4.3725568808258994E-2</v>
      </c>
      <c r="N13" s="3" t="s">
        <v>83</v>
      </c>
      <c r="P13" s="1">
        <f t="shared" si="9"/>
        <v>1.8623265741728923</v>
      </c>
    </row>
    <row r="14" spans="2:16">
      <c r="B14" s="3">
        <v>2014</v>
      </c>
      <c r="C14" s="3">
        <v>1</v>
      </c>
      <c r="D14" s="3">
        <v>31</v>
      </c>
      <c r="E14" s="60">
        <v>33468</v>
      </c>
      <c r="F14" s="44">
        <v>989</v>
      </c>
      <c r="G14" s="45">
        <f t="shared" ref="G14" si="20">F14/E14</f>
        <v>2.9550615513326162E-2</v>
      </c>
      <c r="H14" s="46">
        <v>5778</v>
      </c>
      <c r="I14" s="44">
        <v>687</v>
      </c>
      <c r="J14" s="6">
        <f t="shared" ref="J14" si="21">I14/H14</f>
        <v>0.11889927310488058</v>
      </c>
      <c r="K14" s="4">
        <f t="shared" ref="K14" si="22">E14+H14</f>
        <v>39246</v>
      </c>
      <c r="L14" s="5">
        <f t="shared" ref="L14" si="23">SUM(F14,I14)</f>
        <v>1676</v>
      </c>
      <c r="M14" s="6">
        <f t="shared" ref="M14" si="24">L14/K14</f>
        <v>4.27049890434694E-2</v>
      </c>
      <c r="N14" s="3" t="s">
        <v>82</v>
      </c>
      <c r="P14" s="1">
        <f t="shared" si="9"/>
        <v>1.7886872998932764</v>
      </c>
    </row>
    <row r="15" spans="2:16">
      <c r="B15" s="3">
        <v>2013</v>
      </c>
      <c r="C15" s="3">
        <v>12</v>
      </c>
      <c r="D15" s="3">
        <v>31</v>
      </c>
      <c r="E15" s="60">
        <v>33174</v>
      </c>
      <c r="F15" s="44">
        <v>976</v>
      </c>
      <c r="G15" s="45">
        <f t="shared" ref="G15" si="25">F15/E15</f>
        <v>2.9420630614336529E-2</v>
      </c>
      <c r="H15" s="46">
        <v>5551</v>
      </c>
      <c r="I15" s="44">
        <v>662</v>
      </c>
      <c r="J15" s="6">
        <f t="shared" ref="J15" si="26">I15/H15</f>
        <v>0.11925779138893892</v>
      </c>
      <c r="K15" s="4">
        <f t="shared" ref="K15" si="27">E15+H15</f>
        <v>38725</v>
      </c>
      <c r="L15" s="5">
        <f t="shared" ref="L15" si="28">SUM(F15,I15)</f>
        <v>1638</v>
      </c>
      <c r="M15" s="6">
        <f t="shared" ref="M15" si="29">L15/K15</f>
        <v>4.2298256939961268E-2</v>
      </c>
      <c r="N15" s="3" t="s">
        <v>81</v>
      </c>
      <c r="P15" s="1">
        <f t="shared" si="9"/>
        <v>1.7481323372465314</v>
      </c>
    </row>
    <row r="16" spans="2:16">
      <c r="B16" s="3">
        <v>2013</v>
      </c>
      <c r="C16" s="3">
        <v>11</v>
      </c>
      <c r="D16" s="3">
        <v>30</v>
      </c>
      <c r="E16" s="60">
        <v>33061</v>
      </c>
      <c r="F16" s="44">
        <v>978</v>
      </c>
      <c r="G16" s="45">
        <f t="shared" ref="G16" si="30">F16/E16</f>
        <v>2.9581682344756662E-2</v>
      </c>
      <c r="H16" s="46">
        <v>5120</v>
      </c>
      <c r="I16" s="44">
        <v>610</v>
      </c>
      <c r="J16" s="6">
        <f t="shared" ref="J16" si="31">I16/H16</f>
        <v>0.119140625</v>
      </c>
      <c r="K16" s="4">
        <f t="shared" ref="K16" si="32">E16+H16</f>
        <v>38181</v>
      </c>
      <c r="L16" s="5">
        <f t="shared" ref="L16" si="33">SUM(F16,I16)</f>
        <v>1588</v>
      </c>
      <c r="M16" s="6">
        <f t="shared" ref="M16" si="34">L16/K16</f>
        <v>4.1591367434064067E-2</v>
      </c>
      <c r="N16" s="3" t="s">
        <v>80</v>
      </c>
      <c r="P16" s="1">
        <f t="shared" si="9"/>
        <v>1.6947705442902881</v>
      </c>
    </row>
    <row r="17" spans="2:16">
      <c r="B17" s="3">
        <v>2013</v>
      </c>
      <c r="C17" s="3">
        <v>10</v>
      </c>
      <c r="D17" s="3">
        <v>31</v>
      </c>
      <c r="E17" s="60">
        <v>32955</v>
      </c>
      <c r="F17" s="44">
        <v>977</v>
      </c>
      <c r="G17" s="45">
        <f t="shared" ref="G17" si="35">F17/E17</f>
        <v>2.9646487634653315E-2</v>
      </c>
      <c r="H17" s="46">
        <v>4739</v>
      </c>
      <c r="I17" s="44">
        <v>554</v>
      </c>
      <c r="J17" s="6">
        <f t="shared" ref="J17" si="36">I17/H17</f>
        <v>0.1169023000633045</v>
      </c>
      <c r="K17" s="4">
        <f t="shared" ref="K17" si="37">E17+H17</f>
        <v>37694</v>
      </c>
      <c r="L17" s="5">
        <f t="shared" ref="L17" si="38">SUM(F17,I17)</f>
        <v>1531</v>
      </c>
      <c r="M17" s="6">
        <f t="shared" ref="M17" si="39">L17/K17</f>
        <v>4.0616543747015441E-2</v>
      </c>
      <c r="N17" s="3" t="s">
        <v>79</v>
      </c>
      <c r="P17" s="1">
        <f t="shared" si="9"/>
        <v>1.6339381003201707</v>
      </c>
    </row>
    <row r="18" spans="2:16">
      <c r="B18" s="3">
        <v>2013</v>
      </c>
      <c r="C18" s="3">
        <v>9</v>
      </c>
      <c r="D18" s="3">
        <v>30</v>
      </c>
      <c r="E18" s="60">
        <v>32655</v>
      </c>
      <c r="F18" s="44">
        <v>969</v>
      </c>
      <c r="G18" s="45">
        <f t="shared" ref="G18" si="40">F18/E18</f>
        <v>2.9673863114377586E-2</v>
      </c>
      <c r="H18" s="46">
        <v>4652</v>
      </c>
      <c r="I18" s="44">
        <v>539</v>
      </c>
      <c r="J18" s="6">
        <f t="shared" ref="J18" si="41">I18/H18</f>
        <v>0.11586414445399829</v>
      </c>
      <c r="K18" s="4">
        <f t="shared" ref="K18" si="42">E18+H18</f>
        <v>37307</v>
      </c>
      <c r="L18" s="5">
        <f t="shared" ref="L18" si="43">SUM(F18,I18)</f>
        <v>1508</v>
      </c>
      <c r="M18" s="6">
        <f t="shared" ref="M18" si="44">L18/K18</f>
        <v>4.0421368643954216E-2</v>
      </c>
      <c r="N18" s="3" t="s">
        <v>78</v>
      </c>
      <c r="P18" s="1">
        <f t="shared" si="9"/>
        <v>1.6093916755602988</v>
      </c>
    </row>
    <row r="19" spans="2:16">
      <c r="B19" s="3">
        <v>2013</v>
      </c>
      <c r="C19" s="3">
        <v>8</v>
      </c>
      <c r="D19" s="3">
        <v>31</v>
      </c>
      <c r="E19" s="60">
        <v>32451</v>
      </c>
      <c r="F19" s="44">
        <v>955</v>
      </c>
      <c r="G19" s="45">
        <f t="shared" ref="G19" si="45">F19/E19</f>
        <v>2.9428985239283844E-2</v>
      </c>
      <c r="H19" s="46">
        <v>4620</v>
      </c>
      <c r="I19" s="44">
        <v>534</v>
      </c>
      <c r="J19" s="6">
        <f t="shared" ref="J19" si="46">I19/H19</f>
        <v>0.11558441558441558</v>
      </c>
      <c r="K19" s="4">
        <f t="shared" ref="K19" si="47">E19+H19</f>
        <v>37071</v>
      </c>
      <c r="L19" s="5">
        <f t="shared" ref="L19" si="48">SUM(F19,I19)</f>
        <v>1489</v>
      </c>
      <c r="M19" s="6">
        <f t="shared" ref="M19" si="49">L19/K19</f>
        <v>4.0166167624288526E-2</v>
      </c>
      <c r="N19" s="3" t="s">
        <v>77</v>
      </c>
      <c r="P19" s="1">
        <f t="shared" si="9"/>
        <v>1.5891141942369265</v>
      </c>
    </row>
    <row r="20" spans="2:16">
      <c r="B20" s="3">
        <v>2013</v>
      </c>
      <c r="C20" s="3">
        <v>7</v>
      </c>
      <c r="D20" s="3">
        <v>31</v>
      </c>
      <c r="E20" s="60">
        <v>32215</v>
      </c>
      <c r="F20" s="44">
        <v>942</v>
      </c>
      <c r="G20" s="45">
        <f t="shared" ref="G20" si="50">F20/E20</f>
        <v>2.9241036784106781E-2</v>
      </c>
      <c r="H20" s="46">
        <v>4572</v>
      </c>
      <c r="I20" s="44">
        <v>526</v>
      </c>
      <c r="J20" s="6">
        <f t="shared" ref="J20" si="51">I20/H20</f>
        <v>0.11504811898512686</v>
      </c>
      <c r="K20" s="4">
        <f t="shared" ref="K20" si="52">E20+H20</f>
        <v>36787</v>
      </c>
      <c r="L20" s="5">
        <f t="shared" ref="L20" si="53">SUM(F20,I20)</f>
        <v>1468</v>
      </c>
      <c r="M20" s="6">
        <f t="shared" ref="M20" si="54">L20/K20</f>
        <v>3.99054013646125E-2</v>
      </c>
      <c r="N20" s="3" t="s">
        <v>72</v>
      </c>
      <c r="P20" s="1">
        <f t="shared" si="9"/>
        <v>1.5667022411953042</v>
      </c>
    </row>
    <row r="21" spans="2:16">
      <c r="B21" s="3">
        <v>2013</v>
      </c>
      <c r="C21" s="3">
        <v>6</v>
      </c>
      <c r="D21" s="3">
        <v>30</v>
      </c>
      <c r="E21" s="60">
        <v>32114</v>
      </c>
      <c r="F21" s="44">
        <v>935</v>
      </c>
      <c r="G21" s="45">
        <f t="shared" ref="G21" si="55">F21/E21</f>
        <v>2.9115027713769694E-2</v>
      </c>
      <c r="H21" s="46">
        <v>4597</v>
      </c>
      <c r="I21" s="44">
        <v>525</v>
      </c>
      <c r="J21" s="6">
        <f t="shared" ref="J21" si="56">I21/H21</f>
        <v>0.11420491624972809</v>
      </c>
      <c r="K21" s="4">
        <f t="shared" ref="K21" si="57">E21+H21</f>
        <v>36711</v>
      </c>
      <c r="L21" s="5">
        <f t="shared" ref="L21" si="58">SUM(F21,I21)</f>
        <v>1460</v>
      </c>
      <c r="M21" s="6">
        <f t="shared" ref="M21" si="59">L21/K21</f>
        <v>3.9770096156465366E-2</v>
      </c>
      <c r="N21" s="3" t="s">
        <v>71</v>
      </c>
      <c r="P21" s="1">
        <f t="shared" si="9"/>
        <v>1.5581643543223052</v>
      </c>
    </row>
    <row r="22" spans="2:16">
      <c r="B22" s="3">
        <v>2013</v>
      </c>
      <c r="C22" s="3">
        <v>5</v>
      </c>
      <c r="D22" s="3">
        <v>31</v>
      </c>
      <c r="E22" s="60">
        <v>32075</v>
      </c>
      <c r="F22" s="44">
        <v>932</v>
      </c>
      <c r="G22" s="45">
        <f t="shared" ref="G22:G23" si="60">F22/E22</f>
        <v>2.9056897895557286E-2</v>
      </c>
      <c r="H22" s="46">
        <v>4626</v>
      </c>
      <c r="I22" s="44">
        <v>527</v>
      </c>
      <c r="J22" s="6">
        <f t="shared" ref="J22:J23" si="61">I22/H22</f>
        <v>0.11392131431041937</v>
      </c>
      <c r="K22" s="4">
        <f t="shared" ref="K22:K23" si="62">E22+H22</f>
        <v>36701</v>
      </c>
      <c r="L22" s="5">
        <f t="shared" ref="L22:L23" si="63">SUM(F22,I22)</f>
        <v>1459</v>
      </c>
      <c r="M22" s="6">
        <f t="shared" ref="M22:M23" si="64">L22/K22</f>
        <v>3.9753685185689766E-2</v>
      </c>
      <c r="N22" s="3" t="s">
        <v>70</v>
      </c>
      <c r="P22" s="1">
        <f t="shared" si="9"/>
        <v>1.5570971184631803</v>
      </c>
    </row>
    <row r="23" spans="2:16">
      <c r="B23" s="48">
        <v>2013</v>
      </c>
      <c r="C23" s="48">
        <v>4</v>
      </c>
      <c r="D23" s="48">
        <v>30</v>
      </c>
      <c r="E23" s="61">
        <v>31906</v>
      </c>
      <c r="F23" s="49">
        <v>914</v>
      </c>
      <c r="G23" s="50">
        <f t="shared" si="60"/>
        <v>2.8646649533003197E-2</v>
      </c>
      <c r="H23" s="51">
        <v>4675</v>
      </c>
      <c r="I23" s="49">
        <v>535</v>
      </c>
      <c r="J23" s="52">
        <f t="shared" si="61"/>
        <v>0.11443850267379679</v>
      </c>
      <c r="K23" s="53">
        <f t="shared" si="62"/>
        <v>36581</v>
      </c>
      <c r="L23" s="54">
        <f t="shared" si="63"/>
        <v>1449</v>
      </c>
      <c r="M23" s="52">
        <f t="shared" si="64"/>
        <v>3.9610726880074353E-2</v>
      </c>
      <c r="N23" s="48" t="s">
        <v>69</v>
      </c>
      <c r="P23" s="1">
        <f t="shared" si="9"/>
        <v>1.5464247598719316</v>
      </c>
    </row>
    <row r="24" spans="2:16">
      <c r="B24" s="3">
        <v>2013</v>
      </c>
      <c r="C24" s="3">
        <v>3</v>
      </c>
      <c r="D24" s="3">
        <v>31</v>
      </c>
      <c r="E24" s="60">
        <v>31060</v>
      </c>
      <c r="F24" s="44">
        <v>838</v>
      </c>
      <c r="G24" s="45">
        <f t="shared" ref="G24" si="65">F24/E24</f>
        <v>2.6980038634900193E-2</v>
      </c>
      <c r="H24" s="46">
        <v>4936</v>
      </c>
      <c r="I24" s="44">
        <v>574</v>
      </c>
      <c r="J24" s="6">
        <f t="shared" ref="J24" si="66">I24/H24</f>
        <v>0.11628849270664506</v>
      </c>
      <c r="K24" s="4">
        <f t="shared" ref="K24" si="67">E24+H24</f>
        <v>35996</v>
      </c>
      <c r="L24" s="5">
        <f>SUM(F24,I24)</f>
        <v>1412</v>
      </c>
      <c r="M24" s="6">
        <f t="shared" ref="M24" si="68">L24/K24</f>
        <v>3.9226580731192354E-2</v>
      </c>
      <c r="N24" s="3" t="s">
        <v>68</v>
      </c>
      <c r="P24" s="1">
        <f>L24/L$77</f>
        <v>1.5069370330843117</v>
      </c>
    </row>
    <row r="25" spans="2:16">
      <c r="B25" s="3">
        <v>2013</v>
      </c>
      <c r="C25" s="3">
        <v>2</v>
      </c>
      <c r="D25" s="3">
        <v>28</v>
      </c>
      <c r="E25" s="60">
        <v>32678</v>
      </c>
      <c r="F25" s="44">
        <v>934</v>
      </c>
      <c r="G25" s="45">
        <f t="shared" ref="G25" si="69">F25/E25</f>
        <v>2.8581920558173695E-2</v>
      </c>
      <c r="H25" s="46">
        <v>6154</v>
      </c>
      <c r="I25" s="44">
        <v>723</v>
      </c>
      <c r="J25" s="6">
        <f t="shared" ref="J25" si="70">I25/H25</f>
        <v>0.11748456288592785</v>
      </c>
      <c r="K25" s="4">
        <f t="shared" ref="K25" si="71">E25+H25</f>
        <v>38832</v>
      </c>
      <c r="L25" s="5">
        <f>SUM(F25,I25)</f>
        <v>1657</v>
      </c>
      <c r="M25" s="6">
        <f t="shared" ref="M25" si="72">L25/K25</f>
        <v>4.2670992995467658E-2</v>
      </c>
      <c r="N25" s="3" t="s">
        <v>67</v>
      </c>
    </row>
    <row r="26" spans="2:16">
      <c r="B26" s="3">
        <v>2013</v>
      </c>
      <c r="C26" s="3">
        <v>1</v>
      </c>
      <c r="D26" s="3">
        <v>31</v>
      </c>
      <c r="E26" s="60">
        <v>32420</v>
      </c>
      <c r="F26" s="44">
        <v>924</v>
      </c>
      <c r="G26" s="45">
        <f t="shared" ref="G26" si="73">F26/E26</f>
        <v>2.8500925354719309E-2</v>
      </c>
      <c r="H26" s="46">
        <v>5795</v>
      </c>
      <c r="I26" s="44">
        <v>669</v>
      </c>
      <c r="J26" s="6">
        <f t="shared" ref="J26" si="74">I26/H26</f>
        <v>0.11544434857635893</v>
      </c>
      <c r="K26" s="4">
        <f t="shared" ref="K26" si="75">E26+H26</f>
        <v>38215</v>
      </c>
      <c r="L26" s="5">
        <f>SUM(F26,I26)</f>
        <v>1593</v>
      </c>
      <c r="M26" s="6">
        <f t="shared" ref="M26" si="76">L26/K26</f>
        <v>4.1685202145754288E-2</v>
      </c>
      <c r="N26" s="3" t="s">
        <v>66</v>
      </c>
    </row>
    <row r="27" spans="2:16">
      <c r="B27" s="3">
        <v>2012</v>
      </c>
      <c r="C27" s="3">
        <v>12</v>
      </c>
      <c r="D27" s="3">
        <v>31</v>
      </c>
      <c r="E27" s="60">
        <v>32045</v>
      </c>
      <c r="F27" s="44">
        <v>918</v>
      </c>
      <c r="G27" s="45">
        <f t="shared" ref="G27" si="77">F27/E27</f>
        <v>2.8647214854111407E-2</v>
      </c>
      <c r="H27" s="46">
        <v>5624</v>
      </c>
      <c r="I27" s="44">
        <v>658</v>
      </c>
      <c r="J27" s="6">
        <f t="shared" ref="J27" si="78">I27/H27</f>
        <v>0.11699857752489332</v>
      </c>
      <c r="K27" s="4">
        <f t="shared" ref="K27" si="79">E27+H27</f>
        <v>37669</v>
      </c>
      <c r="L27" s="5">
        <f>SUM(F27,I27)</f>
        <v>1576</v>
      </c>
      <c r="M27" s="6">
        <f t="shared" ref="M27" si="80">L27/K27</f>
        <v>4.1838116222888848E-2</v>
      </c>
      <c r="N27" s="3" t="s">
        <v>65</v>
      </c>
    </row>
    <row r="28" spans="2:16">
      <c r="B28" s="3">
        <v>2012</v>
      </c>
      <c r="C28" s="3">
        <v>11</v>
      </c>
      <c r="D28" s="3">
        <v>30</v>
      </c>
      <c r="E28" s="60">
        <v>31602</v>
      </c>
      <c r="F28" s="44">
        <v>908</v>
      </c>
      <c r="G28" s="45">
        <f t="shared" ref="G28:G32" si="81">F28/E28</f>
        <v>2.8732358711473956E-2</v>
      </c>
      <c r="H28" s="46">
        <v>5158</v>
      </c>
      <c r="I28" s="44">
        <v>592</v>
      </c>
      <c r="J28" s="6">
        <f t="shared" ref="J28" si="82">I28/H28</f>
        <v>0.11477316789453276</v>
      </c>
      <c r="K28" s="4">
        <f t="shared" ref="K28:K32" si="83">E28+H28</f>
        <v>36760</v>
      </c>
      <c r="L28" s="5">
        <f>SUM(F28,I28)</f>
        <v>1500</v>
      </c>
      <c r="M28" s="6">
        <f t="shared" ref="M28" si="84">L28/K28</f>
        <v>4.0805223068552776E-2</v>
      </c>
      <c r="N28" s="3" t="s">
        <v>60</v>
      </c>
    </row>
    <row r="29" spans="2:16">
      <c r="B29" s="3">
        <v>2012</v>
      </c>
      <c r="C29" s="3">
        <v>10</v>
      </c>
      <c r="D29" s="3">
        <v>31</v>
      </c>
      <c r="E29" s="60">
        <v>31350</v>
      </c>
      <c r="F29" s="44">
        <v>903</v>
      </c>
      <c r="G29" s="45">
        <f t="shared" si="81"/>
        <v>2.8803827751196172E-2</v>
      </c>
      <c r="H29" s="46">
        <v>4745</v>
      </c>
      <c r="I29" s="44">
        <v>524</v>
      </c>
      <c r="J29" s="6">
        <f t="shared" ref="J29:J32" si="85">I29/H29</f>
        <v>0.11043203371970495</v>
      </c>
      <c r="K29" s="4">
        <f t="shared" si="83"/>
        <v>36095</v>
      </c>
      <c r="L29" s="5">
        <f t="shared" ref="L29:L32" si="86">SUM(F29,I29)</f>
        <v>1427</v>
      </c>
      <c r="M29" s="6">
        <f t="shared" ref="M29:M32" si="87">L29/K29</f>
        <v>3.9534561573625157E-2</v>
      </c>
      <c r="N29" s="3" t="s">
        <v>64</v>
      </c>
    </row>
    <row r="30" spans="2:16">
      <c r="B30" s="3">
        <v>2012</v>
      </c>
      <c r="C30" s="3">
        <v>9</v>
      </c>
      <c r="D30" s="3">
        <v>30</v>
      </c>
      <c r="E30" s="60">
        <v>31283</v>
      </c>
      <c r="F30" s="44">
        <v>903</v>
      </c>
      <c r="G30" s="45">
        <f t="shared" si="81"/>
        <v>2.8865518012978295E-2</v>
      </c>
      <c r="H30" s="46">
        <v>4703</v>
      </c>
      <c r="I30" s="44">
        <v>524</v>
      </c>
      <c r="J30" s="6">
        <f t="shared" si="85"/>
        <v>0.11141824367425048</v>
      </c>
      <c r="K30" s="4">
        <f t="shared" si="83"/>
        <v>35986</v>
      </c>
      <c r="L30" s="5">
        <f t="shared" si="86"/>
        <v>1427</v>
      </c>
      <c r="M30" s="6">
        <f t="shared" si="87"/>
        <v>3.9654310009448121E-2</v>
      </c>
      <c r="N30" s="3" t="s">
        <v>63</v>
      </c>
    </row>
    <row r="31" spans="2:16">
      <c r="B31" s="3">
        <v>2012</v>
      </c>
      <c r="C31" s="3">
        <v>8</v>
      </c>
      <c r="D31" s="3">
        <v>31</v>
      </c>
      <c r="E31" s="60">
        <v>31148</v>
      </c>
      <c r="F31" s="44">
        <v>891</v>
      </c>
      <c r="G31" s="45">
        <f t="shared" si="81"/>
        <v>2.8605367920893798E-2</v>
      </c>
      <c r="H31" s="46">
        <v>4647</v>
      </c>
      <c r="I31" s="44">
        <v>516</v>
      </c>
      <c r="J31" s="6">
        <f t="shared" si="85"/>
        <v>0.11103938024531956</v>
      </c>
      <c r="K31" s="4">
        <f t="shared" si="83"/>
        <v>35795</v>
      </c>
      <c r="L31" s="5">
        <f t="shared" si="86"/>
        <v>1407</v>
      </c>
      <c r="M31" s="6">
        <f t="shared" si="87"/>
        <v>3.930716580528007E-2</v>
      </c>
      <c r="N31" s="3" t="s">
        <v>62</v>
      </c>
    </row>
    <row r="32" spans="2:16">
      <c r="B32" s="3">
        <v>2012</v>
      </c>
      <c r="C32" s="3">
        <v>7</v>
      </c>
      <c r="D32" s="3">
        <v>31</v>
      </c>
      <c r="E32" s="60">
        <v>30852</v>
      </c>
      <c r="F32" s="44">
        <v>880</v>
      </c>
      <c r="G32" s="45">
        <f t="shared" si="81"/>
        <v>2.8523272397251394E-2</v>
      </c>
      <c r="H32" s="46">
        <v>4616</v>
      </c>
      <c r="I32" s="44">
        <v>507</v>
      </c>
      <c r="J32" s="6">
        <f t="shared" si="85"/>
        <v>0.10983535528596187</v>
      </c>
      <c r="K32" s="4">
        <f t="shared" si="83"/>
        <v>35468</v>
      </c>
      <c r="L32" s="5">
        <f t="shared" si="86"/>
        <v>1387</v>
      </c>
      <c r="M32" s="6">
        <f t="shared" si="87"/>
        <v>3.9105672719070714E-2</v>
      </c>
      <c r="N32" s="3" t="s">
        <v>61</v>
      </c>
    </row>
    <row r="33" spans="2:14">
      <c r="B33" s="3">
        <v>2012</v>
      </c>
      <c r="C33" s="3">
        <v>6</v>
      </c>
      <c r="D33" s="3">
        <v>30</v>
      </c>
      <c r="E33" s="60">
        <v>30490</v>
      </c>
      <c r="F33" s="44">
        <v>863</v>
      </c>
      <c r="G33" s="45">
        <f t="shared" ref="G33:G42" si="88">F33/E33</f>
        <v>2.8304362085929811E-2</v>
      </c>
      <c r="H33" s="46">
        <v>4639</v>
      </c>
      <c r="I33" s="44">
        <v>507</v>
      </c>
      <c r="J33" s="6">
        <f t="shared" ref="J33:J42" si="89">I33/H33</f>
        <v>0.10929079543004958</v>
      </c>
      <c r="K33" s="4">
        <f t="shared" ref="K33:K43" si="90">E33+H33</f>
        <v>35129</v>
      </c>
      <c r="L33" s="5">
        <f t="shared" ref="L33:L43" si="91">SUM(F33,I33)</f>
        <v>1370</v>
      </c>
      <c r="M33" s="6">
        <f t="shared" ref="M33:M43" si="92">L33/K33</f>
        <v>3.8999117538216291E-2</v>
      </c>
      <c r="N33" s="3" t="s">
        <v>57</v>
      </c>
    </row>
    <row r="34" spans="2:14">
      <c r="B34" s="3">
        <v>2012</v>
      </c>
      <c r="C34" s="3">
        <v>5</v>
      </c>
      <c r="D34" s="3">
        <v>31</v>
      </c>
      <c r="E34" s="59">
        <v>30401</v>
      </c>
      <c r="F34" s="5">
        <v>858</v>
      </c>
      <c r="G34" s="6">
        <f t="shared" si="88"/>
        <v>2.8222755830400317E-2</v>
      </c>
      <c r="H34" s="7">
        <v>4650</v>
      </c>
      <c r="I34" s="5">
        <v>513</v>
      </c>
      <c r="J34" s="6">
        <f t="shared" si="89"/>
        <v>0.11032258064516129</v>
      </c>
      <c r="K34" s="4">
        <f t="shared" si="90"/>
        <v>35051</v>
      </c>
      <c r="L34" s="5">
        <f t="shared" si="91"/>
        <v>1371</v>
      </c>
      <c r="M34" s="6">
        <f t="shared" si="92"/>
        <v>3.9114433254400734E-2</v>
      </c>
      <c r="N34" s="3" t="s">
        <v>58</v>
      </c>
    </row>
    <row r="35" spans="2:14">
      <c r="B35" s="8">
        <v>2012</v>
      </c>
      <c r="C35" s="8">
        <v>4</v>
      </c>
      <c r="D35" s="8">
        <v>30</v>
      </c>
      <c r="E35" s="62">
        <v>30256</v>
      </c>
      <c r="F35" s="10">
        <v>848</v>
      </c>
      <c r="G35" s="11">
        <f t="shared" si="88"/>
        <v>2.8027498677948175E-2</v>
      </c>
      <c r="H35" s="12">
        <v>4558</v>
      </c>
      <c r="I35" s="10">
        <v>512</v>
      </c>
      <c r="J35" s="11">
        <f t="shared" si="89"/>
        <v>0.11232996928477403</v>
      </c>
      <c r="K35" s="9">
        <f t="shared" si="90"/>
        <v>34814</v>
      </c>
      <c r="L35" s="10">
        <f t="shared" si="91"/>
        <v>1360</v>
      </c>
      <c r="M35" s="11">
        <f t="shared" si="92"/>
        <v>3.9064744068478201E-2</v>
      </c>
      <c r="N35" s="8" t="s">
        <v>59</v>
      </c>
    </row>
    <row r="36" spans="2:14">
      <c r="B36" s="13">
        <v>2012</v>
      </c>
      <c r="C36" s="13">
        <v>3</v>
      </c>
      <c r="D36" s="13">
        <v>31</v>
      </c>
      <c r="E36" s="63">
        <v>29656</v>
      </c>
      <c r="F36" s="15">
        <v>779</v>
      </c>
      <c r="G36" s="16">
        <f t="shared" si="88"/>
        <v>2.6267871594281091E-2</v>
      </c>
      <c r="H36" s="17">
        <v>4960</v>
      </c>
      <c r="I36" s="15">
        <v>559</v>
      </c>
      <c r="J36" s="16">
        <f t="shared" si="89"/>
        <v>0.11270161290322581</v>
      </c>
      <c r="K36" s="14">
        <f t="shared" si="90"/>
        <v>34616</v>
      </c>
      <c r="L36" s="15">
        <f t="shared" si="91"/>
        <v>1338</v>
      </c>
      <c r="M36" s="16">
        <f t="shared" si="92"/>
        <v>3.8652646175179106E-2</v>
      </c>
      <c r="N36" s="13" t="s">
        <v>56</v>
      </c>
    </row>
    <row r="37" spans="2:14">
      <c r="B37" s="3">
        <v>2012</v>
      </c>
      <c r="C37" s="3">
        <v>2</v>
      </c>
      <c r="D37" s="3">
        <v>29</v>
      </c>
      <c r="E37" s="59">
        <v>31194</v>
      </c>
      <c r="F37" s="5">
        <v>848</v>
      </c>
      <c r="G37" s="6">
        <f t="shared" si="88"/>
        <v>2.7184715009296659E-2</v>
      </c>
      <c r="H37" s="7">
        <v>6222</v>
      </c>
      <c r="I37" s="5">
        <v>695</v>
      </c>
      <c r="J37" s="6">
        <f t="shared" si="89"/>
        <v>0.11170041787206686</v>
      </c>
      <c r="K37" s="4">
        <f t="shared" si="90"/>
        <v>37416</v>
      </c>
      <c r="L37" s="5">
        <f t="shared" si="91"/>
        <v>1543</v>
      </c>
      <c r="M37" s="6">
        <f t="shared" si="92"/>
        <v>4.1239042121017748E-2</v>
      </c>
      <c r="N37" s="3" t="s">
        <v>55</v>
      </c>
    </row>
    <row r="38" spans="2:14">
      <c r="B38" s="3">
        <v>2012</v>
      </c>
      <c r="C38" s="3">
        <v>1</v>
      </c>
      <c r="D38" s="3">
        <v>31</v>
      </c>
      <c r="E38" s="59">
        <v>31009</v>
      </c>
      <c r="F38" s="5">
        <v>839</v>
      </c>
      <c r="G38" s="6">
        <f t="shared" si="88"/>
        <v>2.7056660969395983E-2</v>
      </c>
      <c r="H38" s="7">
        <v>5904</v>
      </c>
      <c r="I38" s="5">
        <v>653</v>
      </c>
      <c r="J38" s="6">
        <f t="shared" si="89"/>
        <v>0.1106029810298103</v>
      </c>
      <c r="K38" s="4">
        <f t="shared" si="90"/>
        <v>36913</v>
      </c>
      <c r="L38" s="5">
        <f t="shared" si="91"/>
        <v>1492</v>
      </c>
      <c r="M38" s="6">
        <f t="shared" si="92"/>
        <v>4.0419364451548236E-2</v>
      </c>
      <c r="N38" s="3" t="s">
        <v>54</v>
      </c>
    </row>
    <row r="39" spans="2:14">
      <c r="B39" s="3">
        <v>2011</v>
      </c>
      <c r="C39" s="3">
        <v>12</v>
      </c>
      <c r="D39" s="3">
        <v>31</v>
      </c>
      <c r="E39" s="59">
        <v>30968</v>
      </c>
      <c r="F39" s="5">
        <v>839</v>
      </c>
      <c r="G39" s="6">
        <f t="shared" si="88"/>
        <v>2.709248256264531E-2</v>
      </c>
      <c r="H39" s="7">
        <v>5725</v>
      </c>
      <c r="I39" s="5">
        <v>625</v>
      </c>
      <c r="J39" s="6">
        <f t="shared" si="89"/>
        <v>0.1091703056768559</v>
      </c>
      <c r="K39" s="4">
        <f t="shared" si="90"/>
        <v>36693</v>
      </c>
      <c r="L39" s="5">
        <f t="shared" si="91"/>
        <v>1464</v>
      </c>
      <c r="M39" s="6">
        <f t="shared" si="92"/>
        <v>3.9898618265064183E-2</v>
      </c>
      <c r="N39" s="3" t="s">
        <v>53</v>
      </c>
    </row>
    <row r="40" spans="2:14">
      <c r="B40" s="3">
        <v>2011</v>
      </c>
      <c r="C40" s="3">
        <v>11</v>
      </c>
      <c r="D40" s="3">
        <v>30</v>
      </c>
      <c r="E40" s="59">
        <v>30939</v>
      </c>
      <c r="F40" s="5">
        <v>838</v>
      </c>
      <c r="G40" s="6">
        <f t="shared" si="88"/>
        <v>2.708555544781667E-2</v>
      </c>
      <c r="H40" s="7">
        <v>5309</v>
      </c>
      <c r="I40" s="5">
        <v>569</v>
      </c>
      <c r="J40" s="6">
        <f t="shared" si="89"/>
        <v>0.1071764927481635</v>
      </c>
      <c r="K40" s="4">
        <f t="shared" si="90"/>
        <v>36248</v>
      </c>
      <c r="L40" s="5">
        <f t="shared" si="91"/>
        <v>1407</v>
      </c>
      <c r="M40" s="6">
        <f t="shared" si="92"/>
        <v>3.8815934672257781E-2</v>
      </c>
      <c r="N40" s="3" t="s">
        <v>52</v>
      </c>
    </row>
    <row r="41" spans="2:14">
      <c r="B41" s="3">
        <v>2011</v>
      </c>
      <c r="C41" s="3">
        <v>10</v>
      </c>
      <c r="D41" s="3">
        <v>31</v>
      </c>
      <c r="E41" s="59">
        <v>30887</v>
      </c>
      <c r="F41" s="5">
        <v>838</v>
      </c>
      <c r="G41" s="6">
        <f t="shared" si="88"/>
        <v>2.7131155502314888E-2</v>
      </c>
      <c r="H41" s="7">
        <v>4886</v>
      </c>
      <c r="I41" s="5">
        <v>523</v>
      </c>
      <c r="J41" s="6">
        <f t="shared" si="89"/>
        <v>0.10704052394596807</v>
      </c>
      <c r="K41" s="4">
        <f t="shared" si="90"/>
        <v>35773</v>
      </c>
      <c r="L41" s="5">
        <f t="shared" si="91"/>
        <v>1361</v>
      </c>
      <c r="M41" s="6">
        <f t="shared" si="92"/>
        <v>3.8045453274816204E-2</v>
      </c>
      <c r="N41" s="3" t="s">
        <v>48</v>
      </c>
    </row>
    <row r="42" spans="2:14">
      <c r="B42" s="3">
        <v>2011</v>
      </c>
      <c r="C42" s="3">
        <v>9</v>
      </c>
      <c r="D42" s="3">
        <v>30</v>
      </c>
      <c r="E42" s="59">
        <v>30822</v>
      </c>
      <c r="F42" s="5">
        <v>841</v>
      </c>
      <c r="G42" s="6">
        <f t="shared" si="88"/>
        <v>2.7285705015897735E-2</v>
      </c>
      <c r="H42" s="7">
        <v>4854</v>
      </c>
      <c r="I42" s="5">
        <v>521</v>
      </c>
      <c r="J42" s="6">
        <f t="shared" si="89"/>
        <v>0.1073341573959621</v>
      </c>
      <c r="K42" s="4">
        <f t="shared" si="90"/>
        <v>35676</v>
      </c>
      <c r="L42" s="5">
        <f t="shared" si="91"/>
        <v>1362</v>
      </c>
      <c r="M42" s="6">
        <f t="shared" si="92"/>
        <v>3.817692566431214E-2</v>
      </c>
      <c r="N42" s="3" t="s">
        <v>47</v>
      </c>
    </row>
    <row r="43" spans="2:14">
      <c r="B43" s="3">
        <v>2011</v>
      </c>
      <c r="C43" s="3">
        <v>8</v>
      </c>
      <c r="D43" s="3">
        <v>31</v>
      </c>
      <c r="E43" s="59">
        <v>30746</v>
      </c>
      <c r="F43" s="5">
        <v>837</v>
      </c>
      <c r="G43" s="6">
        <f t="shared" ref="G43:G48" si="93">F43/E43</f>
        <v>2.7223053405321017E-2</v>
      </c>
      <c r="H43" s="7">
        <v>4803</v>
      </c>
      <c r="I43" s="5">
        <v>515</v>
      </c>
      <c r="J43" s="6">
        <f t="shared" ref="J43:J48" si="94">I43/H43</f>
        <v>0.10722465125962939</v>
      </c>
      <c r="K43" s="4">
        <f t="shared" si="90"/>
        <v>35549</v>
      </c>
      <c r="L43" s="5">
        <f t="shared" si="91"/>
        <v>1352</v>
      </c>
      <c r="M43" s="6">
        <f t="shared" si="92"/>
        <v>3.8032012152240571E-2</v>
      </c>
      <c r="N43" s="3" t="s">
        <v>46</v>
      </c>
    </row>
    <row r="44" spans="2:14">
      <c r="B44" s="3">
        <v>2011</v>
      </c>
      <c r="C44" s="3">
        <v>7</v>
      </c>
      <c r="D44" s="3">
        <v>31</v>
      </c>
      <c r="E44" s="59">
        <v>30668</v>
      </c>
      <c r="F44" s="5">
        <v>833</v>
      </c>
      <c r="G44" s="6">
        <f t="shared" si="93"/>
        <v>2.7161862527716185E-2</v>
      </c>
      <c r="H44" s="7">
        <v>4764</v>
      </c>
      <c r="I44" s="5">
        <v>500</v>
      </c>
      <c r="J44" s="6">
        <f t="shared" si="94"/>
        <v>0.10495382031905962</v>
      </c>
      <c r="K44" s="4">
        <f t="shared" ref="K44:K49" si="95">E44+H44</f>
        <v>35432</v>
      </c>
      <c r="L44" s="5">
        <f t="shared" ref="L44:L49" si="96">SUM(F44,I44)</f>
        <v>1333</v>
      </c>
      <c r="M44" s="6">
        <f t="shared" ref="M44:M49" si="97">L44/K44</f>
        <v>3.7621359223300968E-2</v>
      </c>
      <c r="N44" s="3" t="s">
        <v>45</v>
      </c>
    </row>
    <row r="45" spans="2:14">
      <c r="B45" s="3">
        <v>2011</v>
      </c>
      <c r="C45" s="3">
        <v>6</v>
      </c>
      <c r="D45" s="3">
        <v>30</v>
      </c>
      <c r="E45" s="59">
        <v>30576</v>
      </c>
      <c r="F45" s="5">
        <v>827</v>
      </c>
      <c r="G45" s="6">
        <f t="shared" si="93"/>
        <v>2.7047357404500261E-2</v>
      </c>
      <c r="H45" s="7">
        <v>4762</v>
      </c>
      <c r="I45" s="5">
        <v>503</v>
      </c>
      <c r="J45" s="6">
        <f t="shared" si="94"/>
        <v>0.10562788744225116</v>
      </c>
      <c r="K45" s="4">
        <f t="shared" si="95"/>
        <v>35338</v>
      </c>
      <c r="L45" s="5">
        <f t="shared" si="96"/>
        <v>1330</v>
      </c>
      <c r="M45" s="6">
        <f t="shared" si="97"/>
        <v>3.7636538570377499E-2</v>
      </c>
      <c r="N45" s="3" t="s">
        <v>44</v>
      </c>
    </row>
    <row r="46" spans="2:14">
      <c r="B46" s="3">
        <v>2011</v>
      </c>
      <c r="C46" s="3">
        <v>5</v>
      </c>
      <c r="D46" s="3">
        <v>31</v>
      </c>
      <c r="E46" s="59">
        <v>30465</v>
      </c>
      <c r="F46" s="5">
        <v>815</v>
      </c>
      <c r="G46" s="6">
        <f t="shared" si="93"/>
        <v>2.6752010503856886E-2</v>
      </c>
      <c r="H46" s="7">
        <v>4776</v>
      </c>
      <c r="I46" s="5">
        <v>504</v>
      </c>
      <c r="J46" s="6">
        <f t="shared" si="94"/>
        <v>0.10552763819095477</v>
      </c>
      <c r="K46" s="4">
        <f t="shared" si="95"/>
        <v>35241</v>
      </c>
      <c r="L46" s="5">
        <f t="shared" si="96"/>
        <v>1319</v>
      </c>
      <c r="M46" s="6">
        <f t="shared" si="97"/>
        <v>3.7427995800346191E-2</v>
      </c>
      <c r="N46" s="3" t="s">
        <v>43</v>
      </c>
    </row>
    <row r="47" spans="2:14">
      <c r="B47" s="48">
        <v>2011</v>
      </c>
      <c r="C47" s="48">
        <v>4</v>
      </c>
      <c r="D47" s="48">
        <v>30</v>
      </c>
      <c r="E47" s="64">
        <v>30334</v>
      </c>
      <c r="F47" s="54">
        <v>805</v>
      </c>
      <c r="G47" s="52">
        <f t="shared" si="93"/>
        <v>2.6537878288389265E-2</v>
      </c>
      <c r="H47" s="55">
        <v>4991</v>
      </c>
      <c r="I47" s="54">
        <v>511</v>
      </c>
      <c r="J47" s="52">
        <f t="shared" si="94"/>
        <v>0.10238429172510519</v>
      </c>
      <c r="K47" s="53">
        <f t="shared" si="95"/>
        <v>35325</v>
      </c>
      <c r="L47" s="54">
        <f t="shared" si="96"/>
        <v>1316</v>
      </c>
      <c r="M47" s="52">
        <f t="shared" si="97"/>
        <v>3.7254069355980184E-2</v>
      </c>
      <c r="N47" s="48" t="s">
        <v>42</v>
      </c>
    </row>
    <row r="48" spans="2:14">
      <c r="B48" s="3">
        <v>2011</v>
      </c>
      <c r="C48" s="3">
        <v>3</v>
      </c>
      <c r="D48" s="3">
        <v>31</v>
      </c>
      <c r="E48" s="59">
        <v>29510</v>
      </c>
      <c r="F48" s="5">
        <v>735</v>
      </c>
      <c r="G48" s="6">
        <f t="shared" si="93"/>
        <v>2.4906811250423586E-2</v>
      </c>
      <c r="H48" s="7">
        <v>5056</v>
      </c>
      <c r="I48" s="5">
        <v>565</v>
      </c>
      <c r="J48" s="6">
        <f t="shared" si="94"/>
        <v>0.11174841772151899</v>
      </c>
      <c r="K48" s="4">
        <f t="shared" si="95"/>
        <v>34566</v>
      </c>
      <c r="L48" s="5">
        <f t="shared" si="96"/>
        <v>1300</v>
      </c>
      <c r="M48" s="6">
        <f t="shared" si="97"/>
        <v>3.7609211363767867E-2</v>
      </c>
      <c r="N48" s="3" t="s">
        <v>41</v>
      </c>
    </row>
    <row r="49" spans="2:14">
      <c r="B49" s="3">
        <v>2011</v>
      </c>
      <c r="C49" s="3">
        <v>2</v>
      </c>
      <c r="D49" s="3">
        <v>28</v>
      </c>
      <c r="E49" s="59">
        <v>31320</v>
      </c>
      <c r="F49" s="5">
        <v>806</v>
      </c>
      <c r="G49" s="6">
        <f t="shared" ref="G49:G56" si="98">F49/E49</f>
        <v>2.5734355044699873E-2</v>
      </c>
      <c r="H49" s="7">
        <v>6301</v>
      </c>
      <c r="I49" s="5">
        <v>717</v>
      </c>
      <c r="J49" s="6">
        <f t="shared" ref="J49:J56" si="99">I49/H49</f>
        <v>0.11379146167275035</v>
      </c>
      <c r="K49" s="4">
        <f t="shared" si="95"/>
        <v>37621</v>
      </c>
      <c r="L49" s="5">
        <f t="shared" si="96"/>
        <v>1523</v>
      </c>
      <c r="M49" s="6">
        <f t="shared" si="97"/>
        <v>4.0482709125222616E-2</v>
      </c>
      <c r="N49" s="3" t="s">
        <v>39</v>
      </c>
    </row>
    <row r="50" spans="2:14">
      <c r="B50" s="3">
        <v>2011</v>
      </c>
      <c r="C50" s="3">
        <v>1</v>
      </c>
      <c r="D50" s="3">
        <v>31</v>
      </c>
      <c r="E50" s="59">
        <v>31097</v>
      </c>
      <c r="F50" s="5">
        <v>795</v>
      </c>
      <c r="G50" s="6">
        <f t="shared" si="98"/>
        <v>2.5565167057915554E-2</v>
      </c>
      <c r="H50" s="7">
        <v>5909</v>
      </c>
      <c r="I50" s="5">
        <v>682</v>
      </c>
      <c r="J50" s="6">
        <f t="shared" si="99"/>
        <v>0.11541716026400406</v>
      </c>
      <c r="K50" s="4">
        <f t="shared" ref="K50:K56" si="100">E50+H50</f>
        <v>37006</v>
      </c>
      <c r="L50" s="5">
        <f t="shared" ref="L50:L56" si="101">SUM(F50,I50)</f>
        <v>1477</v>
      </c>
      <c r="M50" s="6">
        <f t="shared" ref="M50:M56" si="102">L50/K50</f>
        <v>3.9912446630276169E-2</v>
      </c>
      <c r="N50" s="3" t="s">
        <v>38</v>
      </c>
    </row>
    <row r="51" spans="2:14">
      <c r="B51" s="3">
        <v>2010</v>
      </c>
      <c r="C51" s="3">
        <v>12</v>
      </c>
      <c r="D51" s="3">
        <v>31</v>
      </c>
      <c r="E51" s="59">
        <v>31007</v>
      </c>
      <c r="F51" s="5">
        <v>788</v>
      </c>
      <c r="G51" s="6">
        <f t="shared" si="98"/>
        <v>2.5413616280194794E-2</v>
      </c>
      <c r="H51" s="7">
        <v>5686</v>
      </c>
      <c r="I51" s="5">
        <v>660</v>
      </c>
      <c r="J51" s="6">
        <f t="shared" si="99"/>
        <v>0.11607456911712979</v>
      </c>
      <c r="K51" s="4">
        <f t="shared" si="100"/>
        <v>36693</v>
      </c>
      <c r="L51" s="5">
        <f t="shared" si="101"/>
        <v>1448</v>
      </c>
      <c r="M51" s="6">
        <f t="shared" si="102"/>
        <v>3.9462567792221952E-2</v>
      </c>
      <c r="N51" s="3" t="s">
        <v>37</v>
      </c>
    </row>
    <row r="52" spans="2:14">
      <c r="B52" s="3">
        <v>2010</v>
      </c>
      <c r="C52" s="3">
        <v>11</v>
      </c>
      <c r="D52" s="3">
        <v>30</v>
      </c>
      <c r="E52" s="59">
        <v>30958</v>
      </c>
      <c r="F52" s="5">
        <v>787</v>
      </c>
      <c r="G52" s="6">
        <f t="shared" si="98"/>
        <v>2.5421538859099424E-2</v>
      </c>
      <c r="H52" s="7">
        <v>5228</v>
      </c>
      <c r="I52" s="5">
        <v>596</v>
      </c>
      <c r="J52" s="6">
        <f t="shared" si="99"/>
        <v>0.11400153022188217</v>
      </c>
      <c r="K52" s="4">
        <f t="shared" si="100"/>
        <v>36186</v>
      </c>
      <c r="L52" s="5">
        <f t="shared" si="101"/>
        <v>1383</v>
      </c>
      <c r="M52" s="6">
        <f t="shared" si="102"/>
        <v>3.8219200795887913E-2</v>
      </c>
      <c r="N52" s="3" t="s">
        <v>34</v>
      </c>
    </row>
    <row r="53" spans="2:14">
      <c r="B53" s="3">
        <v>2010</v>
      </c>
      <c r="C53" s="3">
        <v>10</v>
      </c>
      <c r="D53" s="3">
        <v>31</v>
      </c>
      <c r="E53" s="59">
        <v>30951</v>
      </c>
      <c r="F53" s="5">
        <v>782</v>
      </c>
      <c r="G53" s="6">
        <f t="shared" si="98"/>
        <v>2.5265742625440211E-2</v>
      </c>
      <c r="H53" s="7">
        <v>4876</v>
      </c>
      <c r="I53" s="5">
        <v>545</v>
      </c>
      <c r="J53" s="6">
        <f t="shared" si="99"/>
        <v>0.11177194421657095</v>
      </c>
      <c r="K53" s="4">
        <f t="shared" si="100"/>
        <v>35827</v>
      </c>
      <c r="L53" s="5">
        <f t="shared" si="101"/>
        <v>1327</v>
      </c>
      <c r="M53" s="6">
        <f t="shared" si="102"/>
        <v>3.7039104585926817E-2</v>
      </c>
      <c r="N53" s="3" t="s">
        <v>33</v>
      </c>
    </row>
    <row r="54" spans="2:14">
      <c r="B54" s="3">
        <v>2010</v>
      </c>
      <c r="C54" s="3">
        <v>9</v>
      </c>
      <c r="D54" s="3">
        <v>30</v>
      </c>
      <c r="E54" s="59">
        <v>30861</v>
      </c>
      <c r="F54" s="5">
        <v>779</v>
      </c>
      <c r="G54" s="6">
        <f t="shared" si="98"/>
        <v>2.5242215093483684E-2</v>
      </c>
      <c r="H54" s="7">
        <v>4803</v>
      </c>
      <c r="I54" s="5">
        <v>527</v>
      </c>
      <c r="J54" s="6">
        <f t="shared" si="99"/>
        <v>0.10972308973558192</v>
      </c>
      <c r="K54" s="4">
        <f t="shared" si="100"/>
        <v>35664</v>
      </c>
      <c r="L54" s="5">
        <f t="shared" si="101"/>
        <v>1306</v>
      </c>
      <c r="M54" s="6">
        <f t="shared" si="102"/>
        <v>3.6619560340960075E-2</v>
      </c>
      <c r="N54" s="3" t="s">
        <v>32</v>
      </c>
    </row>
    <row r="55" spans="2:14">
      <c r="B55" s="3">
        <v>2010</v>
      </c>
      <c r="C55" s="3">
        <v>8</v>
      </c>
      <c r="D55" s="3">
        <v>31</v>
      </c>
      <c r="E55" s="59">
        <v>30792</v>
      </c>
      <c r="F55" s="5">
        <v>777</v>
      </c>
      <c r="G55" s="6">
        <f t="shared" si="98"/>
        <v>2.5233826968043646E-2</v>
      </c>
      <c r="H55" s="7">
        <v>4758</v>
      </c>
      <c r="I55" s="5">
        <v>520</v>
      </c>
      <c r="J55" s="6">
        <f t="shared" si="99"/>
        <v>0.10928961748633879</v>
      </c>
      <c r="K55" s="4">
        <f t="shared" si="100"/>
        <v>35550</v>
      </c>
      <c r="L55" s="5">
        <f t="shared" si="101"/>
        <v>1297</v>
      </c>
      <c r="M55" s="6">
        <f t="shared" si="102"/>
        <v>3.6483825597749646E-2</v>
      </c>
      <c r="N55" s="3" t="s">
        <v>31</v>
      </c>
    </row>
    <row r="56" spans="2:14">
      <c r="B56" s="3">
        <v>2010</v>
      </c>
      <c r="C56" s="3">
        <v>7</v>
      </c>
      <c r="D56" s="3">
        <v>31</v>
      </c>
      <c r="E56" s="59">
        <v>30697</v>
      </c>
      <c r="F56" s="5">
        <v>766</v>
      </c>
      <c r="G56" s="6">
        <f t="shared" si="98"/>
        <v>2.495357852558882E-2</v>
      </c>
      <c r="H56" s="7">
        <v>4741</v>
      </c>
      <c r="I56" s="5">
        <v>518</v>
      </c>
      <c r="J56" s="6">
        <f t="shared" si="99"/>
        <v>0.10925964986289813</v>
      </c>
      <c r="K56" s="4">
        <f t="shared" si="100"/>
        <v>35438</v>
      </c>
      <c r="L56" s="5">
        <f t="shared" si="101"/>
        <v>1284</v>
      </c>
      <c r="M56" s="6">
        <f t="shared" si="102"/>
        <v>3.6232293018793382E-2</v>
      </c>
      <c r="N56" s="3" t="s">
        <v>30</v>
      </c>
    </row>
    <row r="57" spans="2:14">
      <c r="B57" s="3">
        <v>2010</v>
      </c>
      <c r="C57" s="3">
        <v>6</v>
      </c>
      <c r="D57" s="3">
        <v>30</v>
      </c>
      <c r="E57" s="59">
        <v>30638</v>
      </c>
      <c r="F57" s="5">
        <v>760</v>
      </c>
      <c r="G57" s="6">
        <f t="shared" ref="G57:G64" si="103">F57/E57</f>
        <v>2.4805796723023694E-2</v>
      </c>
      <c r="H57" s="7">
        <v>4750</v>
      </c>
      <c r="I57" s="5">
        <v>522</v>
      </c>
      <c r="J57" s="6">
        <f t="shared" ref="J57:J64" si="104">I57/H57</f>
        <v>0.10989473684210527</v>
      </c>
      <c r="K57" s="4">
        <f t="shared" ref="K57:K64" si="105">E57+H57</f>
        <v>35388</v>
      </c>
      <c r="L57" s="5">
        <f t="shared" ref="L57:L64" si="106">SUM(F57,I57)</f>
        <v>1282</v>
      </c>
      <c r="M57" s="6">
        <f t="shared" ref="M57:M64" si="107">L57/K57</f>
        <v>3.6226969594212725E-2</v>
      </c>
      <c r="N57" s="3" t="s">
        <v>22</v>
      </c>
    </row>
    <row r="58" spans="2:14">
      <c r="B58" s="3">
        <v>2010</v>
      </c>
      <c r="C58" s="3">
        <v>5</v>
      </c>
      <c r="D58" s="3">
        <v>31</v>
      </c>
      <c r="E58" s="59">
        <v>30574</v>
      </c>
      <c r="F58" s="5">
        <v>752</v>
      </c>
      <c r="G58" s="6">
        <f t="shared" si="103"/>
        <v>2.45960620134755E-2</v>
      </c>
      <c r="H58" s="7">
        <v>4765</v>
      </c>
      <c r="I58" s="5">
        <v>525</v>
      </c>
      <c r="J58" s="6">
        <f t="shared" si="104"/>
        <v>0.11017838405036726</v>
      </c>
      <c r="K58" s="4">
        <f t="shared" si="105"/>
        <v>35339</v>
      </c>
      <c r="L58" s="5">
        <f t="shared" si="106"/>
        <v>1277</v>
      </c>
      <c r="M58" s="6">
        <f t="shared" si="107"/>
        <v>3.613571408359037E-2</v>
      </c>
      <c r="N58" s="3" t="s">
        <v>21</v>
      </c>
    </row>
    <row r="59" spans="2:14">
      <c r="B59" s="8">
        <v>2010</v>
      </c>
      <c r="C59" s="8">
        <v>4</v>
      </c>
      <c r="D59" s="8">
        <v>30</v>
      </c>
      <c r="E59" s="62">
        <v>30485</v>
      </c>
      <c r="F59" s="10">
        <v>738</v>
      </c>
      <c r="G59" s="11">
        <f t="shared" si="103"/>
        <v>2.4208627193701822E-2</v>
      </c>
      <c r="H59" s="12">
        <v>4767</v>
      </c>
      <c r="I59" s="10">
        <v>525</v>
      </c>
      <c r="J59" s="11">
        <f t="shared" si="104"/>
        <v>0.11013215859030837</v>
      </c>
      <c r="K59" s="9">
        <f t="shared" si="105"/>
        <v>35252</v>
      </c>
      <c r="L59" s="10">
        <f t="shared" si="106"/>
        <v>1263</v>
      </c>
      <c r="M59" s="11">
        <f t="shared" si="107"/>
        <v>3.5827754453648018E-2</v>
      </c>
      <c r="N59" s="8" t="s">
        <v>20</v>
      </c>
    </row>
    <row r="60" spans="2:14">
      <c r="B60" s="13">
        <v>2010</v>
      </c>
      <c r="C60" s="13">
        <v>3</v>
      </c>
      <c r="D60" s="13">
        <v>31</v>
      </c>
      <c r="E60" s="63">
        <v>29695</v>
      </c>
      <c r="F60" s="15">
        <v>679</v>
      </c>
      <c r="G60" s="16">
        <f t="shared" si="103"/>
        <v>2.2865802323623504E-2</v>
      </c>
      <c r="H60" s="17">
        <v>4983</v>
      </c>
      <c r="I60" s="15">
        <v>552</v>
      </c>
      <c r="J60" s="16">
        <f t="shared" si="104"/>
        <v>0.11077664057796509</v>
      </c>
      <c r="K60" s="14">
        <f t="shared" si="105"/>
        <v>34678</v>
      </c>
      <c r="L60" s="15">
        <f t="shared" si="106"/>
        <v>1231</v>
      </c>
      <c r="M60" s="16">
        <f t="shared" si="107"/>
        <v>3.5498010265874617E-2</v>
      </c>
      <c r="N60" s="13" t="s">
        <v>19</v>
      </c>
    </row>
    <row r="61" spans="2:14">
      <c r="B61" s="3">
        <v>2010</v>
      </c>
      <c r="C61" s="3">
        <v>2</v>
      </c>
      <c r="D61" s="3">
        <v>28</v>
      </c>
      <c r="E61" s="59">
        <v>31388</v>
      </c>
      <c r="F61" s="5">
        <v>738</v>
      </c>
      <c r="G61" s="6">
        <f t="shared" si="103"/>
        <v>2.3512170256148848E-2</v>
      </c>
      <c r="H61" s="7">
        <v>6221</v>
      </c>
      <c r="I61" s="5">
        <v>694</v>
      </c>
      <c r="J61" s="6">
        <f t="shared" si="104"/>
        <v>0.11155762739109468</v>
      </c>
      <c r="K61" s="4">
        <f t="shared" si="105"/>
        <v>37609</v>
      </c>
      <c r="L61" s="5">
        <f t="shared" si="106"/>
        <v>1432</v>
      </c>
      <c r="M61" s="6">
        <f t="shared" si="107"/>
        <v>3.8075992448616022E-2</v>
      </c>
      <c r="N61" s="3" t="s">
        <v>18</v>
      </c>
    </row>
    <row r="62" spans="2:14">
      <c r="B62" s="3">
        <v>2010</v>
      </c>
      <c r="C62" s="3">
        <v>1</v>
      </c>
      <c r="D62" s="3">
        <v>31</v>
      </c>
      <c r="E62" s="59">
        <v>31193</v>
      </c>
      <c r="F62" s="5">
        <v>729</v>
      </c>
      <c r="G62" s="6">
        <f t="shared" si="103"/>
        <v>2.3370628025518547E-2</v>
      </c>
      <c r="H62" s="7">
        <v>5906</v>
      </c>
      <c r="I62" s="5">
        <v>667</v>
      </c>
      <c r="J62" s="6">
        <f t="shared" si="104"/>
        <v>0.11293599729089061</v>
      </c>
      <c r="K62" s="4">
        <f t="shared" si="105"/>
        <v>37099</v>
      </c>
      <c r="L62" s="5">
        <f t="shared" si="106"/>
        <v>1396</v>
      </c>
      <c r="M62" s="6">
        <f t="shared" si="107"/>
        <v>3.7629046605029783E-2</v>
      </c>
      <c r="N62" s="3" t="s">
        <v>17</v>
      </c>
    </row>
    <row r="63" spans="2:14">
      <c r="B63" s="3">
        <v>2009</v>
      </c>
      <c r="C63" s="3">
        <v>12</v>
      </c>
      <c r="D63" s="3">
        <v>31</v>
      </c>
      <c r="E63" s="59">
        <v>31109</v>
      </c>
      <c r="F63" s="5">
        <v>723</v>
      </c>
      <c r="G63" s="6">
        <f t="shared" si="103"/>
        <v>2.3240862772831012E-2</v>
      </c>
      <c r="H63" s="7">
        <v>5680</v>
      </c>
      <c r="I63" s="5">
        <v>640</v>
      </c>
      <c r="J63" s="6">
        <f t="shared" si="104"/>
        <v>0.11267605633802817</v>
      </c>
      <c r="K63" s="4">
        <f t="shared" si="105"/>
        <v>36789</v>
      </c>
      <c r="L63" s="5">
        <f t="shared" si="106"/>
        <v>1363</v>
      </c>
      <c r="M63" s="6">
        <f t="shared" si="107"/>
        <v>3.7049117942863356E-2</v>
      </c>
      <c r="N63" s="3" t="s">
        <v>16</v>
      </c>
    </row>
    <row r="64" spans="2:14">
      <c r="B64" s="3">
        <v>2009</v>
      </c>
      <c r="C64" s="3">
        <v>11</v>
      </c>
      <c r="D64" s="3">
        <v>30</v>
      </c>
      <c r="E64" s="59">
        <v>31024</v>
      </c>
      <c r="F64" s="5">
        <v>718</v>
      </c>
      <c r="G64" s="6">
        <f t="shared" si="103"/>
        <v>2.314337287261475E-2</v>
      </c>
      <c r="H64" s="7">
        <v>5321</v>
      </c>
      <c r="I64" s="5">
        <v>598</v>
      </c>
      <c r="J64" s="6">
        <f t="shared" si="104"/>
        <v>0.11238489005825973</v>
      </c>
      <c r="K64" s="4">
        <f t="shared" si="105"/>
        <v>36345</v>
      </c>
      <c r="L64" s="5">
        <f t="shared" si="106"/>
        <v>1316</v>
      </c>
      <c r="M64" s="6">
        <f t="shared" si="107"/>
        <v>3.6208556885403767E-2</v>
      </c>
      <c r="N64" s="3" t="s">
        <v>15</v>
      </c>
    </row>
    <row r="65" spans="2:14">
      <c r="B65" s="3">
        <v>2009</v>
      </c>
      <c r="C65" s="3">
        <v>10</v>
      </c>
      <c r="D65" s="3">
        <v>31</v>
      </c>
      <c r="E65" s="59">
        <v>30959</v>
      </c>
      <c r="F65" s="5">
        <v>719</v>
      </c>
      <c r="G65" s="6">
        <f t="shared" ref="G65:G71" si="108">F65/E65</f>
        <v>2.3224264349623696E-2</v>
      </c>
      <c r="H65" s="7">
        <v>4940</v>
      </c>
      <c r="I65" s="5">
        <v>554</v>
      </c>
      <c r="J65" s="6">
        <f t="shared" ref="J65:J71" si="109">I65/H65</f>
        <v>0.11214574898785425</v>
      </c>
      <c r="K65" s="4">
        <f t="shared" ref="K65:K71" si="110">E65+H65</f>
        <v>35899</v>
      </c>
      <c r="L65" s="5">
        <f t="shared" ref="L65:L71" si="111">SUM(F65,I65)</f>
        <v>1273</v>
      </c>
      <c r="M65" s="6">
        <f t="shared" ref="M65:M71" si="112">L65/K65</f>
        <v>3.5460597788239227E-2</v>
      </c>
      <c r="N65" s="3" t="s">
        <v>14</v>
      </c>
    </row>
    <row r="66" spans="2:14">
      <c r="B66" s="3">
        <v>2009</v>
      </c>
      <c r="C66" s="3">
        <v>9</v>
      </c>
      <c r="D66" s="3">
        <v>30</v>
      </c>
      <c r="E66" s="59">
        <v>30916</v>
      </c>
      <c r="F66" s="5">
        <v>716</v>
      </c>
      <c r="G66" s="6">
        <f t="shared" si="108"/>
        <v>2.315952904644844E-2</v>
      </c>
      <c r="H66" s="7">
        <v>4876</v>
      </c>
      <c r="I66" s="5">
        <v>543</v>
      </c>
      <c r="J66" s="6">
        <f t="shared" si="109"/>
        <v>0.11136177194421656</v>
      </c>
      <c r="K66" s="4">
        <f t="shared" si="110"/>
        <v>35792</v>
      </c>
      <c r="L66" s="5">
        <f t="shared" si="111"/>
        <v>1259</v>
      </c>
      <c r="M66" s="6">
        <f t="shared" si="112"/>
        <v>3.5175458202950378E-2</v>
      </c>
      <c r="N66" s="3" t="s">
        <v>13</v>
      </c>
    </row>
    <row r="67" spans="2:14">
      <c r="B67" s="3">
        <v>2009</v>
      </c>
      <c r="C67" s="3">
        <v>8</v>
      </c>
      <c r="D67" s="3">
        <v>31</v>
      </c>
      <c r="E67" s="59">
        <v>30858</v>
      </c>
      <c r="F67" s="5">
        <v>717</v>
      </c>
      <c r="G67" s="6">
        <f t="shared" si="108"/>
        <v>2.3235465681508846E-2</v>
      </c>
      <c r="H67" s="7">
        <v>4846</v>
      </c>
      <c r="I67" s="5">
        <v>537</v>
      </c>
      <c r="J67" s="6">
        <f t="shared" si="109"/>
        <v>0.11081304168386298</v>
      </c>
      <c r="K67" s="4">
        <f t="shared" si="110"/>
        <v>35704</v>
      </c>
      <c r="L67" s="5">
        <f t="shared" si="111"/>
        <v>1254</v>
      </c>
      <c r="M67" s="6">
        <f t="shared" si="112"/>
        <v>3.5122115169168723E-2</v>
      </c>
      <c r="N67" s="3" t="s">
        <v>12</v>
      </c>
    </row>
    <row r="68" spans="2:14">
      <c r="B68" s="3">
        <v>2009</v>
      </c>
      <c r="C68" s="3">
        <v>7</v>
      </c>
      <c r="D68" s="3">
        <v>31</v>
      </c>
      <c r="E68" s="59">
        <v>30713</v>
      </c>
      <c r="F68" s="5">
        <v>712</v>
      </c>
      <c r="G68" s="6">
        <f t="shared" si="108"/>
        <v>2.318236577345098E-2</v>
      </c>
      <c r="H68" s="7">
        <v>4822</v>
      </c>
      <c r="I68" s="5">
        <v>526</v>
      </c>
      <c r="J68" s="6">
        <f t="shared" si="109"/>
        <v>0.10908336789713811</v>
      </c>
      <c r="K68" s="4">
        <f t="shared" si="110"/>
        <v>35535</v>
      </c>
      <c r="L68" s="5">
        <f t="shared" si="111"/>
        <v>1238</v>
      </c>
      <c r="M68" s="6">
        <f t="shared" si="112"/>
        <v>3.4838891233994654E-2</v>
      </c>
      <c r="N68" s="3" t="s">
        <v>11</v>
      </c>
    </row>
    <row r="69" spans="2:14">
      <c r="B69" s="3">
        <v>2009</v>
      </c>
      <c r="C69" s="3">
        <v>6</v>
      </c>
      <c r="D69" s="3">
        <v>30</v>
      </c>
      <c r="E69" s="59">
        <v>30684</v>
      </c>
      <c r="F69" s="5">
        <v>702</v>
      </c>
      <c r="G69" s="6">
        <f t="shared" si="108"/>
        <v>2.287837309346891E-2</v>
      </c>
      <c r="H69" s="7">
        <v>4846</v>
      </c>
      <c r="I69" s="5">
        <v>536</v>
      </c>
      <c r="J69" s="6">
        <f t="shared" si="109"/>
        <v>0.11060668592653736</v>
      </c>
      <c r="K69" s="4">
        <f t="shared" si="110"/>
        <v>35530</v>
      </c>
      <c r="L69" s="5">
        <f t="shared" si="111"/>
        <v>1238</v>
      </c>
      <c r="M69" s="6">
        <f t="shared" si="112"/>
        <v>3.484379397692091E-2</v>
      </c>
      <c r="N69" s="3" t="s">
        <v>3</v>
      </c>
    </row>
    <row r="70" spans="2:14">
      <c r="B70" s="18">
        <v>2009</v>
      </c>
      <c r="C70" s="18">
        <v>5</v>
      </c>
      <c r="D70" s="18">
        <v>31</v>
      </c>
      <c r="E70" s="65">
        <v>30606</v>
      </c>
      <c r="F70" s="20">
        <v>704</v>
      </c>
      <c r="G70" s="21">
        <f t="shared" si="108"/>
        <v>2.3002025746585636E-2</v>
      </c>
      <c r="H70" s="22">
        <v>4824</v>
      </c>
      <c r="I70" s="20">
        <v>536</v>
      </c>
      <c r="J70" s="21">
        <f t="shared" si="109"/>
        <v>0.1111111111111111</v>
      </c>
      <c r="K70" s="19">
        <f t="shared" si="110"/>
        <v>35430</v>
      </c>
      <c r="L70" s="20">
        <f t="shared" si="111"/>
        <v>1240</v>
      </c>
      <c r="M70" s="21">
        <f t="shared" si="112"/>
        <v>3.4998588766581989E-2</v>
      </c>
      <c r="N70" s="18" t="s">
        <v>8</v>
      </c>
    </row>
    <row r="71" spans="2:14">
      <c r="B71" s="23">
        <v>2009</v>
      </c>
      <c r="C71" s="23">
        <v>4</v>
      </c>
      <c r="D71" s="23">
        <v>30</v>
      </c>
      <c r="E71" s="66">
        <v>30554</v>
      </c>
      <c r="F71" s="25">
        <v>691</v>
      </c>
      <c r="G71" s="26">
        <f t="shared" si="108"/>
        <v>2.2615696799109773E-2</v>
      </c>
      <c r="H71" s="27">
        <v>4808</v>
      </c>
      <c r="I71" s="25">
        <v>545</v>
      </c>
      <c r="J71" s="26">
        <f t="shared" si="109"/>
        <v>0.11335274542429284</v>
      </c>
      <c r="K71" s="24">
        <f t="shared" si="110"/>
        <v>35362</v>
      </c>
      <c r="L71" s="25">
        <f t="shared" si="111"/>
        <v>1236</v>
      </c>
      <c r="M71" s="26">
        <f t="shared" si="112"/>
        <v>3.4952774164357221E-2</v>
      </c>
      <c r="N71" s="23" t="s">
        <v>9</v>
      </c>
    </row>
    <row r="72" spans="2:14">
      <c r="B72" s="23">
        <v>2008</v>
      </c>
      <c r="C72" s="23">
        <v>12</v>
      </c>
      <c r="D72" s="23">
        <v>31</v>
      </c>
      <c r="E72" s="66">
        <v>31435</v>
      </c>
      <c r="F72" s="25">
        <v>670</v>
      </c>
      <c r="G72" s="26">
        <f t="shared" ref="G72:G82" si="113">F72/E72</f>
        <v>2.1313822172737393E-2</v>
      </c>
      <c r="H72" s="27">
        <v>6308</v>
      </c>
      <c r="I72" s="25">
        <v>701</v>
      </c>
      <c r="J72" s="26">
        <f t="shared" ref="J72:J82" si="114">I72/H72</f>
        <v>0.1111287254280279</v>
      </c>
      <c r="K72" s="24">
        <f t="shared" ref="K72:K78" si="115">E72+H72</f>
        <v>37743</v>
      </c>
      <c r="L72" s="25">
        <f t="shared" ref="L72:L78" si="116">SUM(F72,I72)</f>
        <v>1371</v>
      </c>
      <c r="M72" s="26">
        <f t="shared" ref="M72:M82" si="117">L72/K72</f>
        <v>3.6324616485176056E-2</v>
      </c>
      <c r="N72" s="23" t="s">
        <v>27</v>
      </c>
    </row>
    <row r="73" spans="2:14">
      <c r="B73" s="28">
        <v>2008</v>
      </c>
      <c r="C73" s="28">
        <v>3</v>
      </c>
      <c r="D73" s="28">
        <v>31</v>
      </c>
      <c r="E73" s="67">
        <v>29782</v>
      </c>
      <c r="F73" s="30">
        <v>628</v>
      </c>
      <c r="G73" s="31">
        <f t="shared" si="113"/>
        <v>2.1086562353099188E-2</v>
      </c>
      <c r="H73" s="32">
        <v>5699</v>
      </c>
      <c r="I73" s="30">
        <v>680</v>
      </c>
      <c r="J73" s="31">
        <f t="shared" si="114"/>
        <v>0.11931917880329883</v>
      </c>
      <c r="K73" s="29">
        <f t="shared" si="115"/>
        <v>35481</v>
      </c>
      <c r="L73" s="30">
        <f t="shared" si="116"/>
        <v>1308</v>
      </c>
      <c r="M73" s="31">
        <f t="shared" si="117"/>
        <v>3.6864800879343872E-2</v>
      </c>
      <c r="N73" s="28" t="s">
        <v>35</v>
      </c>
    </row>
    <row r="74" spans="2:14">
      <c r="B74" s="23">
        <v>2007</v>
      </c>
      <c r="C74" s="23">
        <v>12</v>
      </c>
      <c r="D74" s="23">
        <v>31</v>
      </c>
      <c r="E74" s="66">
        <v>31384</v>
      </c>
      <c r="F74" s="25">
        <v>591</v>
      </c>
      <c r="G74" s="26">
        <f t="shared" si="113"/>
        <v>1.8831251593168494E-2</v>
      </c>
      <c r="H74" s="27">
        <v>5854</v>
      </c>
      <c r="I74" s="25">
        <v>598</v>
      </c>
      <c r="J74" s="26">
        <f t="shared" si="114"/>
        <v>0.10215237444482406</v>
      </c>
      <c r="K74" s="24">
        <f t="shared" si="115"/>
        <v>37238</v>
      </c>
      <c r="L74" s="25">
        <f t="shared" si="116"/>
        <v>1189</v>
      </c>
      <c r="M74" s="26">
        <f t="shared" si="117"/>
        <v>3.1929749180944197E-2</v>
      </c>
      <c r="N74" s="23" t="s">
        <v>27</v>
      </c>
    </row>
    <row r="75" spans="2:14">
      <c r="B75" s="28">
        <v>2007</v>
      </c>
      <c r="C75" s="28">
        <v>3</v>
      </c>
      <c r="D75" s="28">
        <v>31</v>
      </c>
      <c r="E75" s="67">
        <v>30319</v>
      </c>
      <c r="F75" s="30">
        <v>549</v>
      </c>
      <c r="G75" s="31">
        <f t="shared" si="113"/>
        <v>1.8107457369966027E-2</v>
      </c>
      <c r="H75" s="32">
        <v>5497</v>
      </c>
      <c r="I75" s="30">
        <v>363</v>
      </c>
      <c r="J75" s="31">
        <f t="shared" si="114"/>
        <v>6.6036019647080224E-2</v>
      </c>
      <c r="K75" s="29">
        <f t="shared" si="115"/>
        <v>35816</v>
      </c>
      <c r="L75" s="30">
        <f t="shared" si="116"/>
        <v>912</v>
      </c>
      <c r="M75" s="31">
        <f t="shared" si="117"/>
        <v>2.5463480008934555E-2</v>
      </c>
      <c r="N75" s="28" t="s">
        <v>35</v>
      </c>
    </row>
    <row r="76" spans="2:14">
      <c r="B76" s="23">
        <v>2006</v>
      </c>
      <c r="C76" s="23">
        <v>12</v>
      </c>
      <c r="D76" s="23">
        <v>31</v>
      </c>
      <c r="E76" s="66">
        <v>32144</v>
      </c>
      <c r="F76" s="25">
        <v>573</v>
      </c>
      <c r="G76" s="26">
        <f t="shared" si="113"/>
        <v>1.7826032852165257E-2</v>
      </c>
      <c r="H76" s="27">
        <v>5987</v>
      </c>
      <c r="I76" s="25">
        <v>608</v>
      </c>
      <c r="J76" s="26">
        <f t="shared" si="114"/>
        <v>0.10155336562552196</v>
      </c>
      <c r="K76" s="24">
        <f t="shared" si="115"/>
        <v>38131</v>
      </c>
      <c r="L76" s="25">
        <f t="shared" si="116"/>
        <v>1181</v>
      </c>
      <c r="M76" s="26">
        <f t="shared" si="117"/>
        <v>3.0972174870839999E-2</v>
      </c>
      <c r="N76" s="23" t="s">
        <v>27</v>
      </c>
    </row>
    <row r="77" spans="2:14">
      <c r="B77" s="28">
        <v>2006</v>
      </c>
      <c r="C77" s="28">
        <v>3</v>
      </c>
      <c r="D77" s="28">
        <v>31</v>
      </c>
      <c r="E77" s="67">
        <v>31260</v>
      </c>
      <c r="F77" s="30">
        <v>474</v>
      </c>
      <c r="G77" s="31">
        <f t="shared" si="113"/>
        <v>1.5163147792706335E-2</v>
      </c>
      <c r="H77" s="32">
        <v>5071</v>
      </c>
      <c r="I77" s="30">
        <v>463</v>
      </c>
      <c r="J77" s="31">
        <f t="shared" si="114"/>
        <v>9.1303490435811471E-2</v>
      </c>
      <c r="K77" s="29">
        <f t="shared" si="115"/>
        <v>36331</v>
      </c>
      <c r="L77" s="30">
        <f t="shared" si="116"/>
        <v>937</v>
      </c>
      <c r="M77" s="31">
        <f t="shared" si="117"/>
        <v>2.5790647105777435E-2</v>
      </c>
      <c r="N77" s="28" t="s">
        <v>35</v>
      </c>
    </row>
    <row r="78" spans="2:14">
      <c r="B78" s="23">
        <v>2005</v>
      </c>
      <c r="C78" s="23">
        <v>12</v>
      </c>
      <c r="D78" s="23">
        <v>31</v>
      </c>
      <c r="E78" s="66">
        <v>32961</v>
      </c>
      <c r="F78" s="25">
        <v>549</v>
      </c>
      <c r="G78" s="26">
        <f t="shared" si="113"/>
        <v>1.6656048056794392E-2</v>
      </c>
      <c r="H78" s="27">
        <v>5592</v>
      </c>
      <c r="I78" s="25">
        <v>575</v>
      </c>
      <c r="J78" s="26">
        <f t="shared" si="114"/>
        <v>0.10282546494992847</v>
      </c>
      <c r="K78" s="24">
        <f t="shared" si="115"/>
        <v>38553</v>
      </c>
      <c r="L78" s="25">
        <f t="shared" si="116"/>
        <v>1124</v>
      </c>
      <c r="M78" s="26">
        <f t="shared" si="117"/>
        <v>2.9154670194278007E-2</v>
      </c>
      <c r="N78" s="23" t="s">
        <v>27</v>
      </c>
    </row>
    <row r="79" spans="2:14">
      <c r="B79" s="28">
        <v>2005</v>
      </c>
      <c r="C79" s="28">
        <v>3</v>
      </c>
      <c r="D79" s="28">
        <v>31</v>
      </c>
      <c r="E79" s="67"/>
      <c r="F79" s="30"/>
      <c r="G79" s="33" t="e">
        <f t="shared" si="113"/>
        <v>#DIV/0!</v>
      </c>
      <c r="H79" s="32"/>
      <c r="I79" s="30"/>
      <c r="J79" s="33" t="e">
        <f t="shared" si="114"/>
        <v>#DIV/0!</v>
      </c>
      <c r="K79" s="29"/>
      <c r="L79" s="30"/>
      <c r="M79" s="33" t="e">
        <f t="shared" si="117"/>
        <v>#DIV/0!</v>
      </c>
      <c r="N79" s="28" t="s">
        <v>24</v>
      </c>
    </row>
    <row r="80" spans="2:14">
      <c r="B80" s="23">
        <v>2004</v>
      </c>
      <c r="C80" s="23">
        <v>12</v>
      </c>
      <c r="D80" s="23">
        <v>31</v>
      </c>
      <c r="E80" s="66">
        <v>33887</v>
      </c>
      <c r="F80" s="25">
        <v>507</v>
      </c>
      <c r="G80" s="26">
        <f t="shared" si="113"/>
        <v>1.4961489656800542E-2</v>
      </c>
      <c r="H80" s="27">
        <v>6148</v>
      </c>
      <c r="I80" s="25">
        <v>487</v>
      </c>
      <c r="J80" s="26">
        <f t="shared" si="114"/>
        <v>7.9212752114508789E-2</v>
      </c>
      <c r="K80" s="24">
        <f>E80+H80</f>
        <v>40035</v>
      </c>
      <c r="L80" s="25">
        <f>SUM(F80,I80)</f>
        <v>994</v>
      </c>
      <c r="M80" s="26">
        <f t="shared" si="117"/>
        <v>2.4828275259148245E-2</v>
      </c>
      <c r="N80" s="23" t="s">
        <v>27</v>
      </c>
    </row>
    <row r="81" spans="2:14">
      <c r="B81" s="23">
        <v>2004</v>
      </c>
      <c r="C81" s="23">
        <v>4</v>
      </c>
      <c r="D81" s="23">
        <v>30</v>
      </c>
      <c r="E81" s="66">
        <v>30761</v>
      </c>
      <c r="F81" s="25">
        <v>520</v>
      </c>
      <c r="G81" s="26">
        <f t="shared" si="113"/>
        <v>1.6904521959624198E-2</v>
      </c>
      <c r="H81" s="27">
        <v>5473</v>
      </c>
      <c r="I81" s="25">
        <v>502</v>
      </c>
      <c r="J81" s="26">
        <f t="shared" si="114"/>
        <v>9.1723003837018091E-2</v>
      </c>
      <c r="K81" s="24">
        <f>E81+H81</f>
        <v>36234</v>
      </c>
      <c r="L81" s="25">
        <f>SUM(F81,I81)</f>
        <v>1022</v>
      </c>
      <c r="M81" s="26">
        <f t="shared" si="117"/>
        <v>2.820555279571673E-2</v>
      </c>
      <c r="N81" s="23" t="s">
        <v>35</v>
      </c>
    </row>
    <row r="82" spans="2:14">
      <c r="B82" s="23">
        <v>1998</v>
      </c>
      <c r="C82" s="23">
        <v>1</v>
      </c>
      <c r="D82" s="23">
        <v>31</v>
      </c>
      <c r="E82" s="66">
        <v>33473</v>
      </c>
      <c r="F82" s="25">
        <v>325</v>
      </c>
      <c r="G82" s="26">
        <f t="shared" si="113"/>
        <v>9.709317957756999E-3</v>
      </c>
      <c r="H82" s="27">
        <v>6127</v>
      </c>
      <c r="I82" s="25">
        <v>327</v>
      </c>
      <c r="J82" s="26">
        <f t="shared" si="114"/>
        <v>5.3370328056144931E-2</v>
      </c>
      <c r="K82" s="24">
        <f>E82+H82</f>
        <v>39600</v>
      </c>
      <c r="L82" s="25">
        <f>SUM(F82,I82)</f>
        <v>652</v>
      </c>
      <c r="M82" s="26">
        <f t="shared" si="117"/>
        <v>1.6464646464646463E-2</v>
      </c>
      <c r="N82" s="23" t="s">
        <v>28</v>
      </c>
    </row>
    <row r="84" spans="2:14">
      <c r="C84" s="35" t="s">
        <v>40</v>
      </c>
      <c r="D84" s="36" t="s">
        <v>25</v>
      </c>
    </row>
    <row r="85" spans="2:14">
      <c r="C85" s="35" t="s">
        <v>40</v>
      </c>
      <c r="D85" s="36" t="s">
        <v>23</v>
      </c>
    </row>
    <row r="86" spans="2:14">
      <c r="C86" s="35" t="s">
        <v>40</v>
      </c>
      <c r="D86" s="36" t="s">
        <v>89</v>
      </c>
      <c r="E86" s="69"/>
    </row>
    <row r="87" spans="2:14">
      <c r="C87" s="35" t="s">
        <v>40</v>
      </c>
      <c r="D87" s="36" t="s">
        <v>90</v>
      </c>
    </row>
  </sheetData>
  <mergeCells count="11">
    <mergeCell ref="K5:M5"/>
    <mergeCell ref="F6:G6"/>
    <mergeCell ref="I6:J6"/>
    <mergeCell ref="L6:M6"/>
    <mergeCell ref="B2:N2"/>
    <mergeCell ref="N5:N6"/>
    <mergeCell ref="B5:B6"/>
    <mergeCell ref="C5:C6"/>
    <mergeCell ref="D5:D6"/>
    <mergeCell ref="E5:G5"/>
    <mergeCell ref="H5:J5"/>
  </mergeCells>
  <phoneticPr fontId="1"/>
  <pageMargins left="0.36000000000000004" right="0.37" top="0.98" bottom="0.98" header="0.30000000000000004" footer="0.30000000000000004"/>
  <pageSetup paperSize="9" scale="90" fitToHeight="2" orientation="portrait" horizontalDpi="4294967292" verticalDpi="4294967292"/>
  <headerFooter>
    <oddHeader>&amp;R&amp;"ＭＳ Ｐゴシック,標準"&amp;K000000&amp;D</oddHeader>
    <oddFooter>&amp;C&amp;"Arial,標準"&amp;10&amp;K000000&amp;P / &amp;N</oddFooter>
  </headerFooter>
  <extLst>
    <ext xmlns:mx="http://schemas.microsoft.com/office/mac/excel/2008/main" uri="{64002731-A6B0-56B0-2670-7721B7C09600}">
      <mx:PLV Mode="0" OnePage="0" WScale="9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1"/>
  <sheetViews>
    <sheetView workbookViewId="0">
      <selection activeCell="F26" sqref="F26"/>
    </sheetView>
  </sheetViews>
  <sheetFormatPr baseColWidth="12" defaultColWidth="8.83203125" defaultRowHeight="17" x14ac:dyDescent="0"/>
  <cols>
    <col min="1" max="1" width="2.1640625" style="1" customWidth="1"/>
    <col min="2" max="2" width="4.5" style="34" customWidth="1"/>
    <col min="3" max="4" width="3.1640625" style="34" customWidth="1"/>
    <col min="5" max="5" width="7.6640625" style="1" customWidth="1"/>
    <col min="6" max="6" width="6.1640625" style="1" customWidth="1"/>
    <col min="7" max="8" width="7.6640625" style="1" customWidth="1"/>
    <col min="9" max="9" width="7.1640625" style="1" customWidth="1"/>
    <col min="10" max="10" width="7.6640625" style="1" customWidth="1"/>
    <col min="11" max="13" width="7.33203125" style="1" customWidth="1"/>
    <col min="14" max="14" width="15.5" style="1" customWidth="1"/>
    <col min="15" max="15" width="3.6640625" style="1" customWidth="1"/>
    <col min="16" max="16384" width="8.83203125" style="1"/>
  </cols>
  <sheetData>
    <row r="2" spans="2:16">
      <c r="B2" s="76" t="s">
        <v>26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4" spans="2:16">
      <c r="B4" s="77" t="s">
        <v>5</v>
      </c>
      <c r="C4" s="77" t="s">
        <v>6</v>
      </c>
      <c r="D4" s="77" t="s">
        <v>7</v>
      </c>
      <c r="E4" s="71" t="s">
        <v>2</v>
      </c>
      <c r="F4" s="72"/>
      <c r="G4" s="73"/>
      <c r="H4" s="72" t="s">
        <v>1</v>
      </c>
      <c r="I4" s="72"/>
      <c r="J4" s="72"/>
      <c r="K4" s="71" t="s">
        <v>10</v>
      </c>
      <c r="L4" s="72"/>
      <c r="M4" s="73"/>
      <c r="N4" s="77" t="s">
        <v>4</v>
      </c>
    </row>
    <row r="5" spans="2:16">
      <c r="B5" s="78"/>
      <c r="C5" s="78"/>
      <c r="D5" s="78"/>
      <c r="E5" s="2"/>
      <c r="F5" s="74" t="s">
        <v>0</v>
      </c>
      <c r="G5" s="75"/>
      <c r="H5" s="2"/>
      <c r="I5" s="74" t="s">
        <v>0</v>
      </c>
      <c r="J5" s="75"/>
      <c r="K5" s="2"/>
      <c r="L5" s="74" t="s">
        <v>0</v>
      </c>
      <c r="M5" s="75"/>
      <c r="N5" s="78"/>
    </row>
    <row r="6" spans="2:16">
      <c r="B6" s="3">
        <v>2014</v>
      </c>
      <c r="C6" s="3">
        <v>3</v>
      </c>
      <c r="D6" s="3">
        <v>31</v>
      </c>
      <c r="E6" s="43">
        <v>32301</v>
      </c>
      <c r="F6" s="44">
        <v>950</v>
      </c>
      <c r="G6" s="45">
        <v>2.9410854153122196E-2</v>
      </c>
      <c r="H6" s="46">
        <v>4869</v>
      </c>
      <c r="I6" s="44">
        <v>585</v>
      </c>
      <c r="J6" s="6">
        <v>0.12014787430683918</v>
      </c>
      <c r="K6" s="4">
        <v>37170</v>
      </c>
      <c r="L6" s="5">
        <v>1535</v>
      </c>
      <c r="M6" s="6">
        <v>4.1296744686575196E-2</v>
      </c>
      <c r="N6" s="3" t="s">
        <v>84</v>
      </c>
    </row>
    <row r="7" spans="2:16">
      <c r="B7" s="3">
        <v>2013</v>
      </c>
      <c r="C7" s="3">
        <v>3</v>
      </c>
      <c r="D7" s="3">
        <v>31</v>
      </c>
      <c r="E7" s="43">
        <v>31060</v>
      </c>
      <c r="F7" s="44">
        <v>838</v>
      </c>
      <c r="G7" s="45">
        <f t="shared" ref="G7" si="0">F7/E7</f>
        <v>2.6980038634900193E-2</v>
      </c>
      <c r="H7" s="46">
        <v>4936</v>
      </c>
      <c r="I7" s="44">
        <v>574</v>
      </c>
      <c r="J7" s="6">
        <f t="shared" ref="J7" si="1">I7/H7</f>
        <v>0.11628849270664506</v>
      </c>
      <c r="K7" s="4">
        <f t="shared" ref="K7" si="2">E7+H7</f>
        <v>35996</v>
      </c>
      <c r="L7" s="5">
        <f>SUM(F7,I7)</f>
        <v>1412</v>
      </c>
      <c r="M7" s="6">
        <f t="shared" ref="M7" si="3">L7/K7</f>
        <v>3.9226580731192354E-2</v>
      </c>
      <c r="N7" s="3" t="s">
        <v>68</v>
      </c>
    </row>
    <row r="8" spans="2:16">
      <c r="B8" s="3">
        <v>2012</v>
      </c>
      <c r="C8" s="3">
        <v>3</v>
      </c>
      <c r="D8" s="3">
        <v>31</v>
      </c>
      <c r="E8" s="4">
        <v>29656</v>
      </c>
      <c r="F8" s="5">
        <v>779</v>
      </c>
      <c r="G8" s="6">
        <f>F8/E8</f>
        <v>2.6267871594281091E-2</v>
      </c>
      <c r="H8" s="7">
        <v>4960</v>
      </c>
      <c r="I8" s="5">
        <v>559</v>
      </c>
      <c r="J8" s="6">
        <f>I8/H8</f>
        <v>0.11270161290322581</v>
      </c>
      <c r="K8" s="4">
        <f>E8+H8</f>
        <v>34616</v>
      </c>
      <c r="L8" s="5">
        <f>SUM(F8,I8)</f>
        <v>1338</v>
      </c>
      <c r="M8" s="6">
        <f>L8/K8</f>
        <v>3.8652646175179106E-2</v>
      </c>
      <c r="N8" s="3" t="s">
        <v>56</v>
      </c>
    </row>
    <row r="9" spans="2:16">
      <c r="B9" s="3">
        <v>2011</v>
      </c>
      <c r="C9" s="3">
        <v>3</v>
      </c>
      <c r="D9" s="3">
        <v>31</v>
      </c>
      <c r="E9" s="4">
        <v>29510</v>
      </c>
      <c r="F9" s="5">
        <v>735</v>
      </c>
      <c r="G9" s="6">
        <f t="shared" ref="G9:G17" si="4">F9/E9</f>
        <v>2.4906811250423586E-2</v>
      </c>
      <c r="H9" s="7">
        <v>5056</v>
      </c>
      <c r="I9" s="5">
        <v>565</v>
      </c>
      <c r="J9" s="6">
        <f t="shared" ref="J9:J17" si="5">I9/H9</f>
        <v>0.11174841772151899</v>
      </c>
      <c r="K9" s="4">
        <f t="shared" ref="K9:K14" si="6">E9+H9</f>
        <v>34566</v>
      </c>
      <c r="L9" s="5">
        <f t="shared" ref="L9:L14" si="7">SUM(F9,I9)</f>
        <v>1300</v>
      </c>
      <c r="M9" s="6">
        <f t="shared" ref="M9:M17" si="8">L9/K9</f>
        <v>3.7609211363767867E-2</v>
      </c>
      <c r="N9" s="3" t="s">
        <v>41</v>
      </c>
    </row>
    <row r="10" spans="2:16">
      <c r="B10" s="13">
        <v>2010</v>
      </c>
      <c r="C10" s="13">
        <v>3</v>
      </c>
      <c r="D10" s="13">
        <v>31</v>
      </c>
      <c r="E10" s="14">
        <v>29695</v>
      </c>
      <c r="F10" s="15">
        <v>679</v>
      </c>
      <c r="G10" s="16">
        <f t="shared" si="4"/>
        <v>2.2865802323623504E-2</v>
      </c>
      <c r="H10" s="17">
        <v>4983</v>
      </c>
      <c r="I10" s="15">
        <v>552</v>
      </c>
      <c r="J10" s="16">
        <f t="shared" si="5"/>
        <v>0.11077664057796509</v>
      </c>
      <c r="K10" s="14">
        <f t="shared" si="6"/>
        <v>34678</v>
      </c>
      <c r="L10" s="15">
        <f t="shared" si="7"/>
        <v>1231</v>
      </c>
      <c r="M10" s="16">
        <f t="shared" si="8"/>
        <v>3.5498010265874617E-2</v>
      </c>
      <c r="N10" s="13" t="s">
        <v>19</v>
      </c>
    </row>
    <row r="11" spans="2:16">
      <c r="B11" s="23">
        <v>2009</v>
      </c>
      <c r="C11" s="23">
        <v>4</v>
      </c>
      <c r="D11" s="23">
        <v>30</v>
      </c>
      <c r="E11" s="24">
        <v>30554</v>
      </c>
      <c r="F11" s="25">
        <v>691</v>
      </c>
      <c r="G11" s="26">
        <f t="shared" si="4"/>
        <v>2.2615696799109773E-2</v>
      </c>
      <c r="H11" s="27">
        <v>4808</v>
      </c>
      <c r="I11" s="25">
        <v>545</v>
      </c>
      <c r="J11" s="26">
        <f t="shared" si="5"/>
        <v>0.11335274542429284</v>
      </c>
      <c r="K11" s="24">
        <f t="shared" si="6"/>
        <v>35362</v>
      </c>
      <c r="L11" s="25">
        <f t="shared" si="7"/>
        <v>1236</v>
      </c>
      <c r="M11" s="26">
        <f t="shared" si="8"/>
        <v>3.4952774164357221E-2</v>
      </c>
      <c r="N11" s="23" t="s">
        <v>9</v>
      </c>
    </row>
    <row r="12" spans="2:16">
      <c r="B12" s="28">
        <v>2008</v>
      </c>
      <c r="C12" s="28">
        <v>3</v>
      </c>
      <c r="D12" s="28">
        <v>31</v>
      </c>
      <c r="E12" s="29">
        <v>29782</v>
      </c>
      <c r="F12" s="30">
        <v>628</v>
      </c>
      <c r="G12" s="31">
        <f t="shared" si="4"/>
        <v>2.1086562353099188E-2</v>
      </c>
      <c r="H12" s="32">
        <v>5699</v>
      </c>
      <c r="I12" s="30">
        <v>680</v>
      </c>
      <c r="J12" s="31">
        <f t="shared" si="5"/>
        <v>0.11931917880329883</v>
      </c>
      <c r="K12" s="29">
        <f t="shared" si="6"/>
        <v>35481</v>
      </c>
      <c r="L12" s="30">
        <f t="shared" si="7"/>
        <v>1308</v>
      </c>
      <c r="M12" s="31">
        <f t="shared" si="8"/>
        <v>3.6864800879343872E-2</v>
      </c>
      <c r="N12" s="28" t="s">
        <v>35</v>
      </c>
    </row>
    <row r="13" spans="2:16">
      <c r="B13" s="28">
        <v>2007</v>
      </c>
      <c r="C13" s="28">
        <v>3</v>
      </c>
      <c r="D13" s="28">
        <v>31</v>
      </c>
      <c r="E13" s="29">
        <v>30319</v>
      </c>
      <c r="F13" s="30">
        <v>549</v>
      </c>
      <c r="G13" s="31">
        <f t="shared" si="4"/>
        <v>1.8107457369966027E-2</v>
      </c>
      <c r="H13" s="32">
        <v>5497</v>
      </c>
      <c r="I13" s="30">
        <v>363</v>
      </c>
      <c r="J13" s="31">
        <f t="shared" si="5"/>
        <v>6.6036019647080224E-2</v>
      </c>
      <c r="K13" s="29">
        <f t="shared" si="6"/>
        <v>35816</v>
      </c>
      <c r="L13" s="30">
        <f t="shared" si="7"/>
        <v>912</v>
      </c>
      <c r="M13" s="31">
        <f t="shared" si="8"/>
        <v>2.5463480008934555E-2</v>
      </c>
      <c r="N13" s="28" t="s">
        <v>35</v>
      </c>
      <c r="P13" s="38"/>
    </row>
    <row r="14" spans="2:16">
      <c r="B14" s="28">
        <v>2006</v>
      </c>
      <c r="C14" s="28">
        <v>3</v>
      </c>
      <c r="D14" s="28">
        <v>31</v>
      </c>
      <c r="E14" s="29">
        <v>31260</v>
      </c>
      <c r="F14" s="30">
        <v>474</v>
      </c>
      <c r="G14" s="31">
        <f t="shared" si="4"/>
        <v>1.5163147792706335E-2</v>
      </c>
      <c r="H14" s="32">
        <v>5071</v>
      </c>
      <c r="I14" s="30">
        <v>463</v>
      </c>
      <c r="J14" s="31">
        <f t="shared" si="5"/>
        <v>9.1303490435811471E-2</v>
      </c>
      <c r="K14" s="29">
        <f t="shared" si="6"/>
        <v>36331</v>
      </c>
      <c r="L14" s="30">
        <f t="shared" si="7"/>
        <v>937</v>
      </c>
      <c r="M14" s="31">
        <f t="shared" si="8"/>
        <v>2.5790647105777435E-2</v>
      </c>
      <c r="N14" s="28" t="s">
        <v>35</v>
      </c>
    </row>
    <row r="15" spans="2:16">
      <c r="B15" s="28">
        <v>2005</v>
      </c>
      <c r="C15" s="28">
        <v>3</v>
      </c>
      <c r="D15" s="28">
        <v>31</v>
      </c>
      <c r="E15" s="29"/>
      <c r="F15" s="30"/>
      <c r="G15" s="33" t="e">
        <f t="shared" si="4"/>
        <v>#DIV/0!</v>
      </c>
      <c r="H15" s="32"/>
      <c r="I15" s="30"/>
      <c r="J15" s="33" t="e">
        <f t="shared" si="5"/>
        <v>#DIV/0!</v>
      </c>
      <c r="K15" s="29"/>
      <c r="L15" s="30"/>
      <c r="M15" s="33" t="e">
        <f t="shared" si="8"/>
        <v>#DIV/0!</v>
      </c>
      <c r="N15" s="28" t="s">
        <v>24</v>
      </c>
    </row>
    <row r="16" spans="2:16">
      <c r="B16" s="23">
        <v>2004</v>
      </c>
      <c r="C16" s="23">
        <v>4</v>
      </c>
      <c r="D16" s="23">
        <v>30</v>
      </c>
      <c r="E16" s="24">
        <v>30761</v>
      </c>
      <c r="F16" s="25">
        <v>520</v>
      </c>
      <c r="G16" s="26">
        <f t="shared" si="4"/>
        <v>1.6904521959624198E-2</v>
      </c>
      <c r="H16" s="27">
        <v>5473</v>
      </c>
      <c r="I16" s="25">
        <v>502</v>
      </c>
      <c r="J16" s="26">
        <f t="shared" si="5"/>
        <v>9.1723003837018091E-2</v>
      </c>
      <c r="K16" s="24">
        <f>E16+H16</f>
        <v>36234</v>
      </c>
      <c r="L16" s="25">
        <f>SUM(F16,I16)</f>
        <v>1022</v>
      </c>
      <c r="M16" s="26">
        <f t="shared" si="8"/>
        <v>2.820555279571673E-2</v>
      </c>
      <c r="N16" s="23" t="s">
        <v>35</v>
      </c>
    </row>
    <row r="17" spans="2:25">
      <c r="B17" s="23">
        <v>1998</v>
      </c>
      <c r="C17" s="23">
        <v>1</v>
      </c>
      <c r="D17" s="23">
        <v>31</v>
      </c>
      <c r="E17" s="24">
        <v>33473</v>
      </c>
      <c r="F17" s="25">
        <v>325</v>
      </c>
      <c r="G17" s="26">
        <f t="shared" si="4"/>
        <v>9.709317957756999E-3</v>
      </c>
      <c r="H17" s="27">
        <v>6127</v>
      </c>
      <c r="I17" s="25">
        <v>327</v>
      </c>
      <c r="J17" s="26">
        <f t="shared" si="5"/>
        <v>5.3370328056144931E-2</v>
      </c>
      <c r="K17" s="24">
        <f>E17+H17</f>
        <v>39600</v>
      </c>
      <c r="L17" s="25">
        <f>SUM(F17,I17)</f>
        <v>652</v>
      </c>
      <c r="M17" s="26">
        <f t="shared" si="8"/>
        <v>1.6464646464646463E-2</v>
      </c>
      <c r="N17" s="23" t="s">
        <v>28</v>
      </c>
    </row>
    <row r="19" spans="2:25">
      <c r="C19" s="35" t="s">
        <v>40</v>
      </c>
      <c r="D19" s="36" t="s">
        <v>25</v>
      </c>
    </row>
    <row r="20" spans="2:25">
      <c r="C20" s="35" t="s">
        <v>40</v>
      </c>
      <c r="D20" s="36" t="s">
        <v>23</v>
      </c>
    </row>
    <row r="21" spans="2:25">
      <c r="C21" s="35" t="s">
        <v>40</v>
      </c>
      <c r="D21" s="36" t="s">
        <v>29</v>
      </c>
      <c r="E21" s="37"/>
    </row>
    <row r="22" spans="2:25">
      <c r="C22" s="35" t="s">
        <v>40</v>
      </c>
      <c r="D22" s="36" t="s">
        <v>36</v>
      </c>
    </row>
    <row r="24" spans="2:25">
      <c r="G24" s="1" t="s">
        <v>49</v>
      </c>
      <c r="H24" s="1" t="s">
        <v>50</v>
      </c>
      <c r="I24" s="1" t="s">
        <v>51</v>
      </c>
      <c r="L24" s="1" t="s">
        <v>49</v>
      </c>
      <c r="M24" s="1" t="s">
        <v>50</v>
      </c>
      <c r="N24" s="1" t="s">
        <v>51</v>
      </c>
      <c r="Q24" s="1" t="s">
        <v>73</v>
      </c>
      <c r="R24" s="1" t="s">
        <v>74</v>
      </c>
      <c r="S24" s="1" t="s">
        <v>75</v>
      </c>
      <c r="T24" s="1" t="s">
        <v>76</v>
      </c>
      <c r="V24" s="1" t="s">
        <v>73</v>
      </c>
      <c r="W24" s="1" t="s">
        <v>74</v>
      </c>
      <c r="X24" s="1" t="s">
        <v>75</v>
      </c>
      <c r="Y24" s="1" t="s">
        <v>76</v>
      </c>
    </row>
    <row r="25" spans="2:25">
      <c r="B25" s="47"/>
      <c r="C25" s="47"/>
      <c r="D25" s="47"/>
      <c r="F25" s="1">
        <v>2014</v>
      </c>
      <c r="G25" s="39">
        <f>F6</f>
        <v>950</v>
      </c>
      <c r="H25" s="39">
        <f>I6</f>
        <v>585</v>
      </c>
      <c r="I25" s="39">
        <f>L6</f>
        <v>1535</v>
      </c>
      <c r="K25" s="1">
        <v>2014</v>
      </c>
      <c r="L25" s="40">
        <f>G6</f>
        <v>2.9410854153122196E-2</v>
      </c>
      <c r="M25" s="40">
        <f>J6</f>
        <v>0.12014787430683918</v>
      </c>
      <c r="N25" s="40">
        <f>M6</f>
        <v>4.1296744686575196E-2</v>
      </c>
      <c r="Q25" s="39">
        <f t="shared" ref="Q25:Q33" si="9">E6-F6</f>
        <v>31351</v>
      </c>
      <c r="R25" s="39">
        <f t="shared" ref="R25:R33" si="10">F6</f>
        <v>950</v>
      </c>
      <c r="S25" s="39">
        <f t="shared" ref="S25:S33" si="11">H6-I6</f>
        <v>4284</v>
      </c>
      <c r="T25" s="39">
        <f t="shared" ref="T25:T33" si="12">I6</f>
        <v>585</v>
      </c>
      <c r="V25" s="57">
        <f t="shared" ref="V25" si="13">Q25/Q$33*100</f>
        <v>101.83524978886507</v>
      </c>
      <c r="W25" s="56">
        <f t="shared" ref="W25" si="14">R25/R$33*100</f>
        <v>200.42194092827006</v>
      </c>
      <c r="X25" s="57">
        <f t="shared" ref="X25" si="15">S25/S$33*100</f>
        <v>92.96875</v>
      </c>
      <c r="Y25" s="56">
        <f t="shared" ref="Y25" si="16">T25/T$33*100</f>
        <v>126.3498920086393</v>
      </c>
    </row>
    <row r="26" spans="2:25">
      <c r="B26" s="70"/>
      <c r="C26" s="70"/>
      <c r="D26" s="70"/>
      <c r="F26" s="1">
        <v>2013</v>
      </c>
      <c r="G26" s="39">
        <f>F7</f>
        <v>838</v>
      </c>
      <c r="H26" s="39">
        <f>I7</f>
        <v>574</v>
      </c>
      <c r="I26" s="39">
        <f>L7</f>
        <v>1412</v>
      </c>
      <c r="K26" s="1">
        <v>2013</v>
      </c>
      <c r="L26" s="40">
        <f>G7</f>
        <v>2.6980038634900193E-2</v>
      </c>
      <c r="M26" s="40">
        <f>J7</f>
        <v>0.11628849270664506</v>
      </c>
      <c r="N26" s="40">
        <f>M7</f>
        <v>3.9226580731192354E-2</v>
      </c>
      <c r="Q26" s="39">
        <f t="shared" si="9"/>
        <v>30222</v>
      </c>
      <c r="R26" s="39">
        <f t="shared" si="10"/>
        <v>838</v>
      </c>
      <c r="S26" s="39">
        <f t="shared" si="11"/>
        <v>4362</v>
      </c>
      <c r="T26" s="39">
        <f t="shared" si="12"/>
        <v>574</v>
      </c>
      <c r="V26" s="57">
        <f t="shared" ref="V26" si="17">Q26/Q$33*100</f>
        <v>98.167998440849729</v>
      </c>
      <c r="W26" s="56">
        <f t="shared" ref="W26" si="18">R26/R$33*100</f>
        <v>176.79324894514767</v>
      </c>
      <c r="X26" s="57">
        <f t="shared" ref="X26" si="19">S26/S$33*100</f>
        <v>94.661458333333343</v>
      </c>
      <c r="Y26" s="56">
        <f t="shared" ref="Y26" si="20">T26/T$33*100</f>
        <v>123.97408207343412</v>
      </c>
    </row>
    <row r="27" spans="2:25">
      <c r="B27" s="41"/>
      <c r="C27" s="41"/>
      <c r="D27" s="41"/>
      <c r="F27" s="1">
        <v>2012</v>
      </c>
      <c r="G27" s="39">
        <f>F8</f>
        <v>779</v>
      </c>
      <c r="H27" s="39">
        <f>I8</f>
        <v>559</v>
      </c>
      <c r="I27" s="39">
        <f>L8</f>
        <v>1338</v>
      </c>
      <c r="K27" s="1">
        <v>2012</v>
      </c>
      <c r="L27" s="40">
        <f>G8</f>
        <v>2.6267871594281091E-2</v>
      </c>
      <c r="M27" s="40">
        <f>J8</f>
        <v>0.11270161290322581</v>
      </c>
      <c r="N27" s="40">
        <f>M8</f>
        <v>3.8652646175179106E-2</v>
      </c>
      <c r="Q27" s="39">
        <f t="shared" si="9"/>
        <v>28877</v>
      </c>
      <c r="R27" s="39">
        <f t="shared" si="10"/>
        <v>779</v>
      </c>
      <c r="S27" s="39">
        <f t="shared" si="11"/>
        <v>4401</v>
      </c>
      <c r="T27" s="39">
        <f t="shared" si="12"/>
        <v>559</v>
      </c>
      <c r="V27" s="57">
        <f t="shared" ref="V27:V33" si="21">Q27/Q$33*100</f>
        <v>93.799129474436427</v>
      </c>
      <c r="W27" s="56">
        <f t="shared" ref="W27:W33" si="22">R27/R$33*100</f>
        <v>164.34599156118145</v>
      </c>
      <c r="X27" s="57">
        <f t="shared" ref="X27:X33" si="23">S27/S$33*100</f>
        <v>95.5078125</v>
      </c>
      <c r="Y27" s="56">
        <f t="shared" ref="Y27:Y33" si="24">T27/T$33*100</f>
        <v>120.73434125269979</v>
      </c>
    </row>
    <row r="28" spans="2:25">
      <c r="F28" s="1">
        <v>2011</v>
      </c>
      <c r="G28" s="39">
        <f>F9</f>
        <v>735</v>
      </c>
      <c r="H28" s="39">
        <f>I9</f>
        <v>565</v>
      </c>
      <c r="I28" s="39">
        <f>L9</f>
        <v>1300</v>
      </c>
      <c r="K28" s="1">
        <v>2011</v>
      </c>
      <c r="L28" s="40">
        <f t="shared" ref="L28:L33" si="25">G9</f>
        <v>2.4906811250423586E-2</v>
      </c>
      <c r="M28" s="40">
        <f t="shared" ref="M28:M33" si="26">J9</f>
        <v>0.11174841772151899</v>
      </c>
      <c r="N28" s="40">
        <f t="shared" ref="N28:N33" si="27">M9</f>
        <v>3.7609211363767867E-2</v>
      </c>
      <c r="Q28" s="39">
        <f t="shared" si="9"/>
        <v>28775</v>
      </c>
      <c r="R28" s="39">
        <f t="shared" si="10"/>
        <v>735</v>
      </c>
      <c r="S28" s="39">
        <f t="shared" si="11"/>
        <v>4491</v>
      </c>
      <c r="T28" s="39">
        <f t="shared" si="12"/>
        <v>565</v>
      </c>
      <c r="V28" s="57">
        <f t="shared" si="21"/>
        <v>93.467810043526285</v>
      </c>
      <c r="W28" s="56">
        <f t="shared" si="22"/>
        <v>155.0632911392405</v>
      </c>
      <c r="X28" s="57">
        <f t="shared" si="23"/>
        <v>97.4609375</v>
      </c>
      <c r="Y28" s="56">
        <f t="shared" si="24"/>
        <v>122.03023758099351</v>
      </c>
    </row>
    <row r="29" spans="2:25">
      <c r="F29" s="1">
        <v>2010</v>
      </c>
      <c r="G29" s="39">
        <f t="shared" ref="G29:G35" si="28">F10</f>
        <v>679</v>
      </c>
      <c r="H29" s="39">
        <f t="shared" ref="H29:H35" si="29">I10</f>
        <v>552</v>
      </c>
      <c r="I29" s="39">
        <f t="shared" ref="I29:I35" si="30">L10</f>
        <v>1231</v>
      </c>
      <c r="K29" s="1">
        <v>2010</v>
      </c>
      <c r="L29" s="40">
        <f t="shared" si="25"/>
        <v>2.2865802323623504E-2</v>
      </c>
      <c r="M29" s="40">
        <f t="shared" si="26"/>
        <v>0.11077664057796509</v>
      </c>
      <c r="N29" s="40">
        <f t="shared" si="27"/>
        <v>3.5498010265874617E-2</v>
      </c>
      <c r="Q29" s="39">
        <f t="shared" si="9"/>
        <v>29016</v>
      </c>
      <c r="R29" s="39">
        <f t="shared" si="10"/>
        <v>679</v>
      </c>
      <c r="S29" s="39">
        <f t="shared" si="11"/>
        <v>4431</v>
      </c>
      <c r="T29" s="39">
        <f t="shared" si="12"/>
        <v>552</v>
      </c>
      <c r="V29" s="57">
        <f t="shared" si="21"/>
        <v>94.250633404794385</v>
      </c>
      <c r="W29" s="56">
        <f t="shared" si="22"/>
        <v>143.24894514767931</v>
      </c>
      <c r="X29" s="57">
        <f t="shared" si="23"/>
        <v>96.158854166666657</v>
      </c>
      <c r="Y29" s="56">
        <f t="shared" si="24"/>
        <v>119.22246220302375</v>
      </c>
    </row>
    <row r="30" spans="2:25">
      <c r="F30" s="1">
        <v>2009</v>
      </c>
      <c r="G30" s="39">
        <f t="shared" si="28"/>
        <v>691</v>
      </c>
      <c r="H30" s="39">
        <f t="shared" si="29"/>
        <v>545</v>
      </c>
      <c r="I30" s="39">
        <f t="shared" si="30"/>
        <v>1236</v>
      </c>
      <c r="K30" s="1">
        <v>2009</v>
      </c>
      <c r="L30" s="40">
        <f t="shared" si="25"/>
        <v>2.2615696799109773E-2</v>
      </c>
      <c r="M30" s="40">
        <f t="shared" si="26"/>
        <v>0.11335274542429284</v>
      </c>
      <c r="N30" s="40">
        <f t="shared" si="27"/>
        <v>3.4952774164357221E-2</v>
      </c>
      <c r="Q30" s="39">
        <f t="shared" si="9"/>
        <v>29863</v>
      </c>
      <c r="R30" s="39">
        <f t="shared" si="10"/>
        <v>691</v>
      </c>
      <c r="S30" s="39">
        <f t="shared" si="11"/>
        <v>4263</v>
      </c>
      <c r="T30" s="39">
        <f t="shared" si="12"/>
        <v>545</v>
      </c>
      <c r="V30" s="57">
        <f t="shared" si="21"/>
        <v>97.001883973234584</v>
      </c>
      <c r="W30" s="56">
        <f t="shared" si="22"/>
        <v>145.78059071729959</v>
      </c>
      <c r="X30" s="57">
        <f t="shared" si="23"/>
        <v>92.513020833333343</v>
      </c>
      <c r="Y30" s="56">
        <f t="shared" si="24"/>
        <v>117.71058315334773</v>
      </c>
    </row>
    <row r="31" spans="2:25">
      <c r="F31" s="1">
        <v>2008</v>
      </c>
      <c r="G31" s="39">
        <f t="shared" si="28"/>
        <v>628</v>
      </c>
      <c r="H31" s="39">
        <f t="shared" si="29"/>
        <v>680</v>
      </c>
      <c r="I31" s="39">
        <f t="shared" si="30"/>
        <v>1308</v>
      </c>
      <c r="K31" s="1">
        <v>2008</v>
      </c>
      <c r="L31" s="40">
        <f t="shared" si="25"/>
        <v>2.1086562353099188E-2</v>
      </c>
      <c r="M31" s="40">
        <f t="shared" si="26"/>
        <v>0.11931917880329883</v>
      </c>
      <c r="N31" s="40">
        <f t="shared" si="27"/>
        <v>3.6864800879343872E-2</v>
      </c>
      <c r="Q31" s="39">
        <f t="shared" si="9"/>
        <v>29154</v>
      </c>
      <c r="R31" s="39">
        <f t="shared" si="10"/>
        <v>628</v>
      </c>
      <c r="S31" s="39">
        <f t="shared" si="11"/>
        <v>5019</v>
      </c>
      <c r="T31" s="39">
        <f t="shared" si="12"/>
        <v>680</v>
      </c>
      <c r="V31" s="57">
        <f t="shared" si="21"/>
        <v>94.69888910543753</v>
      </c>
      <c r="W31" s="56">
        <f t="shared" si="22"/>
        <v>132.48945147679325</v>
      </c>
      <c r="X31" s="57">
        <f t="shared" si="23"/>
        <v>108.91927083333333</v>
      </c>
      <c r="Y31" s="56">
        <f t="shared" si="24"/>
        <v>146.86825053995679</v>
      </c>
    </row>
    <row r="32" spans="2:25">
      <c r="F32" s="1">
        <v>2007</v>
      </c>
      <c r="G32" s="39">
        <f t="shared" si="28"/>
        <v>549</v>
      </c>
      <c r="H32" s="39">
        <f t="shared" si="29"/>
        <v>363</v>
      </c>
      <c r="I32" s="39">
        <f t="shared" si="30"/>
        <v>912</v>
      </c>
      <c r="K32" s="1">
        <v>2007</v>
      </c>
      <c r="L32" s="40">
        <f t="shared" si="25"/>
        <v>1.8107457369966027E-2</v>
      </c>
      <c r="M32" s="40">
        <f t="shared" si="26"/>
        <v>6.6036019647080224E-2</v>
      </c>
      <c r="N32" s="40">
        <f t="shared" si="27"/>
        <v>2.5463480008934555E-2</v>
      </c>
      <c r="Q32" s="39">
        <f t="shared" si="9"/>
        <v>29770</v>
      </c>
      <c r="R32" s="39">
        <f t="shared" si="10"/>
        <v>549</v>
      </c>
      <c r="S32" s="39">
        <f t="shared" si="11"/>
        <v>5134</v>
      </c>
      <c r="T32" s="39">
        <f t="shared" si="12"/>
        <v>363</v>
      </c>
      <c r="V32" s="57">
        <f t="shared" si="21"/>
        <v>96.699798609757678</v>
      </c>
      <c r="W32" s="56">
        <f t="shared" si="22"/>
        <v>115.82278481012658</v>
      </c>
      <c r="X32" s="57">
        <f t="shared" si="23"/>
        <v>111.41493055555556</v>
      </c>
      <c r="Y32" s="56">
        <f t="shared" si="24"/>
        <v>78.40172786177105</v>
      </c>
    </row>
    <row r="33" spans="6:25">
      <c r="F33" s="1">
        <v>2006</v>
      </c>
      <c r="G33" s="39">
        <f t="shared" si="28"/>
        <v>474</v>
      </c>
      <c r="H33" s="39">
        <f t="shared" si="29"/>
        <v>463</v>
      </c>
      <c r="I33" s="39">
        <f t="shared" si="30"/>
        <v>937</v>
      </c>
      <c r="K33" s="1">
        <v>2006</v>
      </c>
      <c r="L33" s="40">
        <f t="shared" si="25"/>
        <v>1.5163147792706335E-2</v>
      </c>
      <c r="M33" s="40">
        <f t="shared" si="26"/>
        <v>9.1303490435811471E-2</v>
      </c>
      <c r="N33" s="40">
        <f t="shared" si="27"/>
        <v>2.5790647105777435E-2</v>
      </c>
      <c r="Q33" s="39">
        <f t="shared" si="9"/>
        <v>30786</v>
      </c>
      <c r="R33" s="39">
        <f t="shared" si="10"/>
        <v>474</v>
      </c>
      <c r="S33" s="39">
        <f t="shared" si="11"/>
        <v>4608</v>
      </c>
      <c r="T33" s="39">
        <f t="shared" si="12"/>
        <v>463</v>
      </c>
      <c r="V33" s="57">
        <f t="shared" si="21"/>
        <v>100</v>
      </c>
      <c r="W33" s="56">
        <f t="shared" si="22"/>
        <v>100</v>
      </c>
      <c r="X33" s="57">
        <f t="shared" si="23"/>
        <v>100</v>
      </c>
      <c r="Y33" s="56">
        <f t="shared" si="24"/>
        <v>100</v>
      </c>
    </row>
    <row r="34" spans="6:25">
      <c r="F34" s="1">
        <v>2005</v>
      </c>
      <c r="G34" s="39"/>
      <c r="H34" s="39"/>
      <c r="I34" s="39"/>
      <c r="K34" s="1">
        <v>2005</v>
      </c>
      <c r="L34" s="40"/>
      <c r="M34" s="40"/>
      <c r="N34" s="40"/>
    </row>
    <row r="35" spans="6:25">
      <c r="F35" s="1">
        <v>2004</v>
      </c>
      <c r="G35" s="39">
        <f t="shared" si="28"/>
        <v>520</v>
      </c>
      <c r="H35" s="39">
        <f t="shared" si="29"/>
        <v>502</v>
      </c>
      <c r="I35" s="39">
        <f t="shared" si="30"/>
        <v>1022</v>
      </c>
      <c r="K35" s="1">
        <v>2004</v>
      </c>
      <c r="L35" s="40">
        <f>G16</f>
        <v>1.6904521959624198E-2</v>
      </c>
      <c r="M35" s="40">
        <f>J16</f>
        <v>9.1723003837018091E-2</v>
      </c>
      <c r="N35" s="40">
        <f>M16</f>
        <v>2.820555279571673E-2</v>
      </c>
    </row>
    <row r="36" spans="6:25">
      <c r="F36" s="1">
        <v>2003</v>
      </c>
      <c r="G36" s="39"/>
      <c r="H36" s="39"/>
      <c r="I36" s="39"/>
      <c r="K36" s="1">
        <v>2003</v>
      </c>
      <c r="L36" s="40"/>
      <c r="M36" s="40"/>
      <c r="N36" s="40"/>
    </row>
    <row r="37" spans="6:25">
      <c r="F37" s="1">
        <v>2002</v>
      </c>
      <c r="G37" s="39"/>
      <c r="H37" s="39"/>
      <c r="I37" s="39"/>
      <c r="K37" s="1">
        <v>2002</v>
      </c>
      <c r="L37" s="40"/>
      <c r="M37" s="40"/>
      <c r="N37" s="40"/>
    </row>
    <row r="38" spans="6:25">
      <c r="F38" s="1">
        <v>2001</v>
      </c>
      <c r="G38" s="39"/>
      <c r="H38" s="39"/>
      <c r="I38" s="39"/>
      <c r="K38" s="1">
        <v>2001</v>
      </c>
      <c r="L38" s="40"/>
      <c r="M38" s="40"/>
      <c r="N38" s="40"/>
    </row>
    <row r="39" spans="6:25">
      <c r="F39" s="1">
        <v>2000</v>
      </c>
      <c r="G39" s="39"/>
      <c r="H39" s="39"/>
      <c r="I39" s="39"/>
      <c r="K39" s="1">
        <v>2000</v>
      </c>
      <c r="L39" s="40"/>
      <c r="M39" s="40"/>
      <c r="N39" s="40"/>
    </row>
    <row r="40" spans="6:25">
      <c r="F40" s="1">
        <v>1999</v>
      </c>
      <c r="G40" s="39"/>
      <c r="H40" s="39"/>
      <c r="I40" s="39"/>
      <c r="K40" s="1">
        <v>1999</v>
      </c>
      <c r="L40" s="40"/>
      <c r="M40" s="40"/>
      <c r="N40" s="40"/>
    </row>
    <row r="41" spans="6:25">
      <c r="F41" s="1">
        <v>1998</v>
      </c>
      <c r="G41" s="39">
        <f>F17</f>
        <v>325</v>
      </c>
      <c r="H41" s="39">
        <f>I17</f>
        <v>327</v>
      </c>
      <c r="I41" s="39">
        <f>L17</f>
        <v>652</v>
      </c>
      <c r="K41" s="1">
        <v>1998</v>
      </c>
      <c r="L41" s="40">
        <f>G17</f>
        <v>9.709317957756999E-3</v>
      </c>
      <c r="M41" s="40">
        <f>J17</f>
        <v>5.3370328056144931E-2</v>
      </c>
      <c r="N41" s="40">
        <f>M17</f>
        <v>1.6464646464646463E-2</v>
      </c>
    </row>
  </sheetData>
  <mergeCells count="11">
    <mergeCell ref="B2:N2"/>
    <mergeCell ref="B4:B5"/>
    <mergeCell ref="C4:C5"/>
    <mergeCell ref="D4:D5"/>
    <mergeCell ref="E4:G4"/>
    <mergeCell ref="H4:J4"/>
    <mergeCell ref="K4:M4"/>
    <mergeCell ref="N4:N5"/>
    <mergeCell ref="F5:G5"/>
    <mergeCell ref="I5:J5"/>
    <mergeCell ref="L5:M5"/>
  </mergeCells>
  <phoneticPr fontId="2"/>
  <pageMargins left="0.36" right="0.37" top="0.98399999999999999" bottom="0.98399999999999999" header="0.3" footer="0.3"/>
  <pageSetup paperSize="9" scale="9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各月数値</vt:lpstr>
      <vt:lpstr>年次推移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Yamada-Kawai</dc:creator>
  <cp:lastModifiedBy>YAMADA-KAWAI Kiko</cp:lastModifiedBy>
  <cp:lastPrinted>2014-09-02T02:04:21Z</cp:lastPrinted>
  <dcterms:created xsi:type="dcterms:W3CDTF">2009-09-06T02:36:30Z</dcterms:created>
  <dcterms:modified xsi:type="dcterms:W3CDTF">2014-09-02T02:07:18Z</dcterms:modified>
</cp:coreProperties>
</file>